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.teply\Desktop\"/>
    </mc:Choice>
  </mc:AlternateContent>
  <bookViews>
    <workbookView xWindow="0" yWindow="0" windowWidth="23040" windowHeight="9384"/>
  </bookViews>
  <sheets>
    <sheet name="sběr2023" sheetId="1" r:id="rId1"/>
    <sheet name="List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6" i="1" l="1"/>
  <c r="J151" i="1" l="1"/>
  <c r="J152" i="1"/>
  <c r="J153" i="1"/>
  <c r="J154" i="1"/>
  <c r="J155" i="1"/>
  <c r="J156" i="1"/>
  <c r="J157" i="1"/>
  <c r="J150" i="1"/>
  <c r="J134" i="1"/>
  <c r="J135" i="1"/>
  <c r="J136" i="1"/>
  <c r="J137" i="1"/>
  <c r="J138" i="1"/>
  <c r="J139" i="1"/>
  <c r="J140" i="1"/>
  <c r="J141" i="1"/>
  <c r="J142" i="1"/>
  <c r="J143" i="1"/>
  <c r="J144" i="1"/>
  <c r="J133" i="1"/>
  <c r="J125" i="1"/>
  <c r="J126" i="1"/>
  <c r="J127" i="1"/>
  <c r="J128" i="1"/>
  <c r="J129" i="1"/>
  <c r="J124" i="1"/>
  <c r="J115" i="1"/>
  <c r="J116" i="1"/>
  <c r="J117" i="1"/>
  <c r="J118" i="1"/>
  <c r="J119" i="1"/>
  <c r="J120" i="1"/>
  <c r="J114" i="1"/>
  <c r="J101" i="1"/>
  <c r="J102" i="1"/>
  <c r="J103" i="1"/>
  <c r="J104" i="1"/>
  <c r="J105" i="1"/>
  <c r="J106" i="1"/>
  <c r="J107" i="1"/>
  <c r="J108" i="1"/>
  <c r="J109" i="1"/>
  <c r="J110" i="1"/>
  <c r="J100" i="1"/>
  <c r="J112" i="1" s="1"/>
  <c r="J159" i="1" l="1"/>
  <c r="J160" i="1" s="1"/>
  <c r="C171" i="1" s="1"/>
  <c r="J147" i="1"/>
  <c r="C170" i="1" s="1"/>
  <c r="J131" i="1"/>
  <c r="J132" i="1" s="1"/>
  <c r="C169" i="1" s="1"/>
  <c r="J122" i="1"/>
  <c r="J123" i="1" s="1"/>
  <c r="C168" i="1" s="1"/>
  <c r="J113" i="1"/>
  <c r="C167" i="1" s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81" i="1"/>
  <c r="J67" i="1"/>
  <c r="J68" i="1"/>
  <c r="J69" i="1"/>
  <c r="J70" i="1"/>
  <c r="J71" i="1"/>
  <c r="J72" i="1"/>
  <c r="J73" i="1"/>
  <c r="J74" i="1"/>
  <c r="J75" i="1"/>
  <c r="J76" i="1"/>
  <c r="J77" i="1"/>
  <c r="J66" i="1"/>
  <c r="J51" i="1"/>
  <c r="J52" i="1"/>
  <c r="J53" i="1"/>
  <c r="J54" i="1"/>
  <c r="J55" i="1"/>
  <c r="J56" i="1"/>
  <c r="J57" i="1"/>
  <c r="J58" i="1"/>
  <c r="J59" i="1"/>
  <c r="J60" i="1"/>
  <c r="J61" i="1"/>
  <c r="J62" i="1"/>
  <c r="J50" i="1"/>
  <c r="J42" i="1"/>
  <c r="J30" i="1"/>
  <c r="J31" i="1"/>
  <c r="J32" i="1"/>
  <c r="J33" i="1"/>
  <c r="J34" i="1"/>
  <c r="J35" i="1"/>
  <c r="J36" i="1"/>
  <c r="J37" i="1"/>
  <c r="J38" i="1"/>
  <c r="J39" i="1"/>
  <c r="J40" i="1"/>
  <c r="J41" i="1"/>
  <c r="J29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3" i="1"/>
  <c r="J27" i="1" l="1"/>
  <c r="C175" i="1" s="1"/>
  <c r="J98" i="1"/>
  <c r="J99" i="1" s="1"/>
  <c r="C166" i="1" s="1"/>
  <c r="J79" i="1"/>
  <c r="J80" i="1" s="1"/>
  <c r="C165" i="1" s="1"/>
  <c r="J64" i="1"/>
  <c r="J65" i="1" s="1"/>
  <c r="C164" i="1" s="1"/>
  <c r="J44" i="1"/>
  <c r="C174" i="1" l="1"/>
  <c r="I174" i="1" s="1"/>
  <c r="J45" i="1"/>
  <c r="C163" i="1" s="1"/>
  <c r="C176" i="1" l="1"/>
</calcChain>
</file>

<file path=xl/sharedStrings.xml><?xml version="1.0" encoding="utf-8"?>
<sst xmlns="http://schemas.openxmlformats.org/spreadsheetml/2006/main" count="412" uniqueCount="198">
  <si>
    <t>Sběr 2023</t>
  </si>
  <si>
    <t>Roč.</t>
  </si>
  <si>
    <t>Příjmení</t>
  </si>
  <si>
    <t>Jméno</t>
  </si>
  <si>
    <t>Biebiei</t>
  </si>
  <si>
    <t>Danil</t>
  </si>
  <si>
    <t>Derbak</t>
  </si>
  <si>
    <t>Solomia</t>
  </si>
  <si>
    <t>Jeřábek</t>
  </si>
  <si>
    <t>Tomáš</t>
  </si>
  <si>
    <t>Kmošková</t>
  </si>
  <si>
    <t>A. + M</t>
  </si>
  <si>
    <t>Kovář</t>
  </si>
  <si>
    <t>Jan</t>
  </si>
  <si>
    <t>Padělek</t>
  </si>
  <si>
    <t>Adam</t>
  </si>
  <si>
    <t>Sejkora</t>
  </si>
  <si>
    <t>Jaroslav</t>
  </si>
  <si>
    <t>Soukup</t>
  </si>
  <si>
    <t>Šafránek</t>
  </si>
  <si>
    <t>M.</t>
  </si>
  <si>
    <t>Šléglovi</t>
  </si>
  <si>
    <t>Borkivets</t>
  </si>
  <si>
    <t>O.</t>
  </si>
  <si>
    <t>Beneš</t>
  </si>
  <si>
    <t>Gamba</t>
  </si>
  <si>
    <t>Jonáš</t>
  </si>
  <si>
    <t>Hubinková</t>
  </si>
  <si>
    <t>Táňa</t>
  </si>
  <si>
    <t>J.</t>
  </si>
  <si>
    <t>Pecháček</t>
  </si>
  <si>
    <t>P.</t>
  </si>
  <si>
    <t>Havran</t>
  </si>
  <si>
    <t>Kališová</t>
  </si>
  <si>
    <t>E.</t>
  </si>
  <si>
    <t>Klímová</t>
  </si>
  <si>
    <t>Kysilková</t>
  </si>
  <si>
    <t>Š.</t>
  </si>
  <si>
    <t>Mlynářová</t>
  </si>
  <si>
    <t>N.</t>
  </si>
  <si>
    <t>Škubalová</t>
  </si>
  <si>
    <t>Wlotzková</t>
  </si>
  <si>
    <t>B.</t>
  </si>
  <si>
    <t>MŠ</t>
  </si>
  <si>
    <t>Barcalová</t>
  </si>
  <si>
    <t>Štěpánka</t>
  </si>
  <si>
    <t>Částek</t>
  </si>
  <si>
    <t>Šimon</t>
  </si>
  <si>
    <t>Čuriová</t>
  </si>
  <si>
    <t>Nela</t>
  </si>
  <si>
    <t>Doležal</t>
  </si>
  <si>
    <t>Matyáš</t>
  </si>
  <si>
    <t>Dvořák</t>
  </si>
  <si>
    <t>Jakub</t>
  </si>
  <si>
    <t>Javůrková</t>
  </si>
  <si>
    <t>Adéla</t>
  </si>
  <si>
    <t>Kmošek</t>
  </si>
  <si>
    <t>Ondřej</t>
  </si>
  <si>
    <t>Kuchtová</t>
  </si>
  <si>
    <t>Anežka</t>
  </si>
  <si>
    <t>Myšák</t>
  </si>
  <si>
    <t>Antonín</t>
  </si>
  <si>
    <t>Pernicová</t>
  </si>
  <si>
    <t>Sodomka</t>
  </si>
  <si>
    <t>Stráníková</t>
  </si>
  <si>
    <t>Šlégl</t>
  </si>
  <si>
    <t>Martin</t>
  </si>
  <si>
    <t>Jurnečková</t>
  </si>
  <si>
    <t>Kristýna</t>
  </si>
  <si>
    <t>1.</t>
  </si>
  <si>
    <t>celkem</t>
  </si>
  <si>
    <t>Bíšková</t>
  </si>
  <si>
    <t>Klára</t>
  </si>
  <si>
    <t>Cacek</t>
  </si>
  <si>
    <t>Vojtěch</t>
  </si>
  <si>
    <t>Dušek</t>
  </si>
  <si>
    <t>Flídr</t>
  </si>
  <si>
    <t>Mikuláš</t>
  </si>
  <si>
    <t>Horák</t>
  </si>
  <si>
    <t>Daniel</t>
  </si>
  <si>
    <t>Hrinda</t>
  </si>
  <si>
    <t>Kučerová</t>
  </si>
  <si>
    <t>Eliška</t>
  </si>
  <si>
    <t>Kuřová</t>
  </si>
  <si>
    <t>Alena</t>
  </si>
  <si>
    <t>Pittner</t>
  </si>
  <si>
    <t>Siglová</t>
  </si>
  <si>
    <t>Barbora</t>
  </si>
  <si>
    <t>Miroslav</t>
  </si>
  <si>
    <t>Čuri</t>
  </si>
  <si>
    <t>Miguel</t>
  </si>
  <si>
    <t>2.</t>
  </si>
  <si>
    <t>Fait</t>
  </si>
  <si>
    <t>Jeroným</t>
  </si>
  <si>
    <t>Josef</t>
  </si>
  <si>
    <t>Hubinka</t>
  </si>
  <si>
    <t>Boris</t>
  </si>
  <si>
    <t>Patrik</t>
  </si>
  <si>
    <t>Kovářová</t>
  </si>
  <si>
    <t>Anna</t>
  </si>
  <si>
    <t>Lněnička</t>
  </si>
  <si>
    <t>Pánková</t>
  </si>
  <si>
    <t>Lucie</t>
  </si>
  <si>
    <t>Stráník</t>
  </si>
  <si>
    <t>David</t>
  </si>
  <si>
    <t>Švarc</t>
  </si>
  <si>
    <t>Vopařilová</t>
  </si>
  <si>
    <t>3.</t>
  </si>
  <si>
    <t>Dominik</t>
  </si>
  <si>
    <t>Hanusová</t>
  </si>
  <si>
    <t>Valérie</t>
  </si>
  <si>
    <t>Holec</t>
  </si>
  <si>
    <t>Sofie</t>
  </si>
  <si>
    <t>Kuře</t>
  </si>
  <si>
    <t>Pakosta</t>
  </si>
  <si>
    <t>Pittnerová</t>
  </si>
  <si>
    <t>Sigl</t>
  </si>
  <si>
    <t xml:space="preserve">Pernicová </t>
  </si>
  <si>
    <t>Marie</t>
  </si>
  <si>
    <t>Ludovít</t>
  </si>
  <si>
    <t>Ondrůšková</t>
  </si>
  <si>
    <t>Asante</t>
  </si>
  <si>
    <t>Mychailina</t>
  </si>
  <si>
    <t>4.</t>
  </si>
  <si>
    <t>Borková</t>
  </si>
  <si>
    <t>Holcová</t>
  </si>
  <si>
    <t>Tereza</t>
  </si>
  <si>
    <t xml:space="preserve">Secký </t>
  </si>
  <si>
    <t>Jiří</t>
  </si>
  <si>
    <t>Sodomková</t>
  </si>
  <si>
    <t>Zora</t>
  </si>
  <si>
    <t>Šindelář</t>
  </si>
  <si>
    <t>Michal</t>
  </si>
  <si>
    <t>Ondrůšek</t>
  </si>
  <si>
    <t>Nikita Izzy</t>
  </si>
  <si>
    <t>Sotona</t>
  </si>
  <si>
    <t>Kryštof</t>
  </si>
  <si>
    <t>Sotonová</t>
  </si>
  <si>
    <t>Kateřina</t>
  </si>
  <si>
    <t>Melnyk</t>
  </si>
  <si>
    <t>Elvíra</t>
  </si>
  <si>
    <t>Drexler</t>
  </si>
  <si>
    <t>Janoušek</t>
  </si>
  <si>
    <t>Filip</t>
  </si>
  <si>
    <t>Pánek</t>
  </si>
  <si>
    <t>Čeněk</t>
  </si>
  <si>
    <t>Švarcová</t>
  </si>
  <si>
    <t>Sofia</t>
  </si>
  <si>
    <t>Tobek</t>
  </si>
  <si>
    <t>Zavadilová</t>
  </si>
  <si>
    <t>Žroutová</t>
  </si>
  <si>
    <t>Sabina</t>
  </si>
  <si>
    <t>Kuchta</t>
  </si>
  <si>
    <t>František</t>
  </si>
  <si>
    <t>Smékalová</t>
  </si>
  <si>
    <t>Michaela</t>
  </si>
  <si>
    <t>Vasylenko</t>
  </si>
  <si>
    <t>Dmitro</t>
  </si>
  <si>
    <t>Čonková</t>
  </si>
  <si>
    <t>Nelly</t>
  </si>
  <si>
    <t>Macháčková</t>
  </si>
  <si>
    <t>Natálie</t>
  </si>
  <si>
    <t>Mrázková</t>
  </si>
  <si>
    <t>Němec</t>
  </si>
  <si>
    <t>Rosendorfová</t>
  </si>
  <si>
    <t>Soudek</t>
  </si>
  <si>
    <t>Tukesiga</t>
  </si>
  <si>
    <t>Stejskalová</t>
  </si>
  <si>
    <t>Jana</t>
  </si>
  <si>
    <t>Vladislava</t>
  </si>
  <si>
    <t>Hop</t>
  </si>
  <si>
    <t>Češková</t>
  </si>
  <si>
    <t>Karlík</t>
  </si>
  <si>
    <t>Tadeáš</t>
  </si>
  <si>
    <t>Kodym</t>
  </si>
  <si>
    <t>Šindelářová</t>
  </si>
  <si>
    <t>Ela</t>
  </si>
  <si>
    <t>Šponar</t>
  </si>
  <si>
    <t>Vomáčková</t>
  </si>
  <si>
    <t>Zuzana</t>
  </si>
  <si>
    <t>Amina</t>
  </si>
  <si>
    <t>1.r</t>
  </si>
  <si>
    <t>2.r</t>
  </si>
  <si>
    <t>3.r</t>
  </si>
  <si>
    <t>4.r</t>
  </si>
  <si>
    <t>5.r</t>
  </si>
  <si>
    <t>6.r</t>
  </si>
  <si>
    <t>7.r</t>
  </si>
  <si>
    <t>8.r</t>
  </si>
  <si>
    <t>9.r</t>
  </si>
  <si>
    <t>5.</t>
  </si>
  <si>
    <t>6.</t>
  </si>
  <si>
    <t>7.</t>
  </si>
  <si>
    <t>8.</t>
  </si>
  <si>
    <t>9.</t>
  </si>
  <si>
    <t>průměr na žáka</t>
  </si>
  <si>
    <t>celkem ZŠ</t>
  </si>
  <si>
    <t>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</si>
</sst>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1" xfId="0" applyFill="1" applyBorder="1" applyAlignment="1">
      <alignment horizontal="center"/>
    </xf>
    <xf numFmtId="2" fontId="0" fillId="0" borderId="0" xfId="0" applyNumberFormat="1"/>
    <xf numFmtId="2" fontId="0" fillId="0" borderId="1" xfId="0" applyNumberFormat="1" applyBorder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 applyAlignment="1">
      <alignment horizontal="center"/>
    </xf>
    <xf numFmtId="2" fontId="0" fillId="0" borderId="1" xfId="0" applyNumberFormat="1" applyBorder="1" applyAlignment="1"/>
    <xf numFmtId="164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6"/>
  <sheetViews>
    <sheetView tabSelected="1" topLeftCell="A151" workbookViewId="0">
      <selection activeCell="D162" sqref="D162"/>
    </sheetView>
  </sheetViews>
  <sheetFormatPr defaultRowHeight="14.4" x14ac:dyDescent="0.3"/>
  <cols>
    <col min="1" max="1" width="6.77734375" customWidth="1"/>
    <col min="2" max="2" width="14.88671875" customWidth="1"/>
    <col min="3" max="3" width="13.5546875" style="7" customWidth="1"/>
    <col min="4" max="4" width="6.33203125" style="7" customWidth="1"/>
    <col min="5" max="9" width="6.33203125" style="9" customWidth="1"/>
    <col min="10" max="11" width="4.109375" style="9" customWidth="1"/>
  </cols>
  <sheetData>
    <row r="1" spans="1:11" ht="21" x14ac:dyDescent="0.4">
      <c r="A1" s="17" t="s">
        <v>0</v>
      </c>
      <c r="B1" s="17"/>
      <c r="C1" s="17"/>
      <c r="D1" s="17"/>
      <c r="E1" s="17"/>
      <c r="F1" s="17"/>
      <c r="G1" s="17"/>
      <c r="H1" s="17"/>
    </row>
    <row r="2" spans="1:11" x14ac:dyDescent="0.3">
      <c r="A2" s="1" t="s">
        <v>1</v>
      </c>
      <c r="B2" s="1" t="s">
        <v>2</v>
      </c>
      <c r="C2" s="8" t="s">
        <v>3</v>
      </c>
      <c r="D2" s="8"/>
      <c r="E2" s="10"/>
      <c r="F2" s="10"/>
      <c r="G2" s="10"/>
      <c r="H2" s="10"/>
      <c r="I2" s="10"/>
      <c r="J2" s="15"/>
      <c r="K2" s="16"/>
    </row>
    <row r="3" spans="1:11" x14ac:dyDescent="0.3">
      <c r="A3" s="1" t="s">
        <v>43</v>
      </c>
      <c r="B3" s="1" t="s">
        <v>4</v>
      </c>
      <c r="C3" s="8" t="s">
        <v>5</v>
      </c>
      <c r="D3" s="8"/>
      <c r="E3" s="10"/>
      <c r="F3" s="10"/>
      <c r="G3" s="10"/>
      <c r="H3" s="10"/>
      <c r="I3" s="10"/>
      <c r="J3" s="14">
        <f t="shared" ref="J3:J25" si="0">SUM(D3:I3)</f>
        <v>0</v>
      </c>
      <c r="K3" s="14"/>
    </row>
    <row r="4" spans="1:11" x14ac:dyDescent="0.3">
      <c r="A4" s="1" t="s">
        <v>43</v>
      </c>
      <c r="B4" s="1" t="s">
        <v>6</v>
      </c>
      <c r="C4" s="8" t="s">
        <v>7</v>
      </c>
      <c r="D4" s="8"/>
      <c r="E4" s="10"/>
      <c r="F4" s="10"/>
      <c r="G4" s="10"/>
      <c r="H4" s="10"/>
      <c r="I4" s="10"/>
      <c r="J4" s="14">
        <f t="shared" si="0"/>
        <v>0</v>
      </c>
      <c r="K4" s="14"/>
    </row>
    <row r="5" spans="1:11" x14ac:dyDescent="0.3">
      <c r="A5" s="1" t="s">
        <v>43</v>
      </c>
      <c r="B5" s="1" t="s">
        <v>8</v>
      </c>
      <c r="C5" s="8" t="s">
        <v>9</v>
      </c>
      <c r="D5" s="8">
        <v>44.5</v>
      </c>
      <c r="E5" s="10"/>
      <c r="F5" s="10"/>
      <c r="G5" s="10"/>
      <c r="H5" s="10"/>
      <c r="I5" s="10"/>
      <c r="J5" s="14">
        <f t="shared" si="0"/>
        <v>44.5</v>
      </c>
      <c r="K5" s="14"/>
    </row>
    <row r="6" spans="1:11" x14ac:dyDescent="0.3">
      <c r="A6" s="1" t="s">
        <v>43</v>
      </c>
      <c r="B6" s="1" t="s">
        <v>10</v>
      </c>
      <c r="C6" s="8" t="s">
        <v>11</v>
      </c>
      <c r="D6" s="8"/>
      <c r="E6" s="10"/>
      <c r="F6" s="10"/>
      <c r="G6" s="10"/>
      <c r="H6" s="10"/>
      <c r="I6" s="10"/>
      <c r="J6" s="14">
        <f t="shared" si="0"/>
        <v>0</v>
      </c>
      <c r="K6" s="14"/>
    </row>
    <row r="7" spans="1:11" x14ac:dyDescent="0.3">
      <c r="A7" s="1" t="s">
        <v>43</v>
      </c>
      <c r="B7" s="1" t="s">
        <v>12</v>
      </c>
      <c r="C7" s="8" t="s">
        <v>13</v>
      </c>
      <c r="D7" s="8">
        <v>120</v>
      </c>
      <c r="E7" s="10"/>
      <c r="F7" s="10"/>
      <c r="G7" s="10"/>
      <c r="H7" s="10"/>
      <c r="I7" s="10"/>
      <c r="J7" s="14">
        <f t="shared" si="0"/>
        <v>120</v>
      </c>
      <c r="K7" s="14"/>
    </row>
    <row r="8" spans="1:11" x14ac:dyDescent="0.3">
      <c r="A8" s="1" t="s">
        <v>43</v>
      </c>
      <c r="B8" s="1" t="s">
        <v>14</v>
      </c>
      <c r="C8" s="8" t="s">
        <v>15</v>
      </c>
      <c r="D8" s="8">
        <v>70.900000000000006</v>
      </c>
      <c r="E8" s="10">
        <v>60.66</v>
      </c>
      <c r="F8" s="10"/>
      <c r="G8" s="10"/>
      <c r="H8" s="10"/>
      <c r="I8" s="10"/>
      <c r="J8" s="14">
        <f t="shared" si="0"/>
        <v>131.56</v>
      </c>
      <c r="K8" s="14"/>
    </row>
    <row r="9" spans="1:11" x14ac:dyDescent="0.3">
      <c r="A9" s="1" t="s">
        <v>43</v>
      </c>
      <c r="B9" s="1" t="s">
        <v>16</v>
      </c>
      <c r="C9" s="8" t="s">
        <v>17</v>
      </c>
      <c r="D9" s="8">
        <v>68</v>
      </c>
      <c r="E9" s="10"/>
      <c r="F9" s="10"/>
      <c r="G9" s="10"/>
      <c r="H9" s="10"/>
      <c r="I9" s="10"/>
      <c r="J9" s="14">
        <f t="shared" si="0"/>
        <v>68</v>
      </c>
      <c r="K9" s="14"/>
    </row>
    <row r="10" spans="1:11" x14ac:dyDescent="0.3">
      <c r="A10" s="1" t="s">
        <v>43</v>
      </c>
      <c r="B10" s="1" t="s">
        <v>18</v>
      </c>
      <c r="C10" s="8" t="s">
        <v>15</v>
      </c>
      <c r="D10" s="8"/>
      <c r="E10" s="10"/>
      <c r="F10" s="10"/>
      <c r="G10" s="10"/>
      <c r="H10" s="10"/>
      <c r="I10" s="10"/>
      <c r="J10" s="14">
        <f t="shared" si="0"/>
        <v>0</v>
      </c>
      <c r="K10" s="14"/>
    </row>
    <row r="11" spans="1:11" x14ac:dyDescent="0.3">
      <c r="A11" s="1" t="s">
        <v>43</v>
      </c>
      <c r="B11" s="1" t="s">
        <v>19</v>
      </c>
      <c r="C11" s="8" t="s">
        <v>20</v>
      </c>
      <c r="D11" s="8"/>
      <c r="E11" s="10"/>
      <c r="F11" s="10"/>
      <c r="G11" s="10"/>
      <c r="H11" s="10"/>
      <c r="I11" s="10"/>
      <c r="J11" s="14">
        <f t="shared" si="0"/>
        <v>0</v>
      </c>
      <c r="K11" s="14"/>
    </row>
    <row r="12" spans="1:11" x14ac:dyDescent="0.3">
      <c r="A12" s="1" t="s">
        <v>43</v>
      </c>
      <c r="B12" s="1" t="s">
        <v>21</v>
      </c>
      <c r="C12" s="8"/>
      <c r="D12" s="8">
        <v>45</v>
      </c>
      <c r="E12" s="10"/>
      <c r="F12" s="10"/>
      <c r="G12" s="10"/>
      <c r="H12" s="10"/>
      <c r="I12" s="10"/>
      <c r="J12" s="14">
        <f t="shared" si="0"/>
        <v>45</v>
      </c>
      <c r="K12" s="14"/>
    </row>
    <row r="13" spans="1:11" x14ac:dyDescent="0.3">
      <c r="A13" s="1" t="s">
        <v>43</v>
      </c>
      <c r="B13" s="1" t="s">
        <v>22</v>
      </c>
      <c r="C13" s="8" t="s">
        <v>23</v>
      </c>
      <c r="D13" s="8"/>
      <c r="E13" s="10"/>
      <c r="F13" s="10"/>
      <c r="G13" s="10"/>
      <c r="H13" s="10"/>
      <c r="I13" s="10"/>
      <c r="J13" s="14">
        <f t="shared" si="0"/>
        <v>0</v>
      </c>
      <c r="K13" s="14"/>
    </row>
    <row r="14" spans="1:11" x14ac:dyDescent="0.3">
      <c r="A14" s="1" t="s">
        <v>43</v>
      </c>
      <c r="B14" s="1" t="s">
        <v>24</v>
      </c>
      <c r="C14" s="8" t="s">
        <v>15</v>
      </c>
      <c r="D14" s="8">
        <v>179</v>
      </c>
      <c r="E14" s="10"/>
      <c r="F14" s="10"/>
      <c r="G14" s="10"/>
      <c r="H14" s="10"/>
      <c r="I14" s="10"/>
      <c r="J14" s="14">
        <f t="shared" si="0"/>
        <v>179</v>
      </c>
      <c r="K14" s="14"/>
    </row>
    <row r="15" spans="1:11" x14ac:dyDescent="0.3">
      <c r="A15" s="1" t="s">
        <v>43</v>
      </c>
      <c r="B15" s="1" t="s">
        <v>25</v>
      </c>
      <c r="C15" s="8" t="s">
        <v>26</v>
      </c>
      <c r="D15" s="8"/>
      <c r="E15" s="10"/>
      <c r="F15" s="10"/>
      <c r="G15" s="10"/>
      <c r="H15" s="10"/>
      <c r="I15" s="10"/>
      <c r="J15" s="14">
        <f t="shared" si="0"/>
        <v>0</v>
      </c>
      <c r="K15" s="14"/>
    </row>
    <row r="16" spans="1:11" x14ac:dyDescent="0.3">
      <c r="A16" s="1" t="s">
        <v>43</v>
      </c>
      <c r="B16" s="1" t="s">
        <v>27</v>
      </c>
      <c r="C16" s="8" t="s">
        <v>28</v>
      </c>
      <c r="D16" s="8">
        <v>24</v>
      </c>
      <c r="E16" s="10"/>
      <c r="F16" s="10"/>
      <c r="G16" s="10"/>
      <c r="H16" s="10"/>
      <c r="I16" s="10"/>
      <c r="J16" s="14">
        <f t="shared" si="0"/>
        <v>24</v>
      </c>
      <c r="K16" s="14"/>
    </row>
    <row r="17" spans="1:11" x14ac:dyDescent="0.3">
      <c r="A17" s="1" t="s">
        <v>43</v>
      </c>
      <c r="B17" s="1" t="s">
        <v>10</v>
      </c>
      <c r="C17" s="8" t="s">
        <v>29</v>
      </c>
      <c r="D17" s="8">
        <v>167</v>
      </c>
      <c r="E17" s="10">
        <v>37</v>
      </c>
      <c r="F17" s="10"/>
      <c r="G17" s="10"/>
      <c r="H17" s="10"/>
      <c r="I17" s="10"/>
      <c r="J17" s="14">
        <f t="shared" si="0"/>
        <v>204</v>
      </c>
      <c r="K17" s="14"/>
    </row>
    <row r="18" spans="1:11" x14ac:dyDescent="0.3">
      <c r="A18" s="1" t="s">
        <v>43</v>
      </c>
      <c r="B18" s="1" t="s">
        <v>30</v>
      </c>
      <c r="C18" s="8" t="s">
        <v>31</v>
      </c>
      <c r="D18" s="8">
        <v>19</v>
      </c>
      <c r="E18" s="10"/>
      <c r="F18" s="10"/>
      <c r="G18" s="10"/>
      <c r="H18" s="10"/>
      <c r="I18" s="10"/>
      <c r="J18" s="14">
        <f t="shared" si="0"/>
        <v>19</v>
      </c>
      <c r="K18" s="14"/>
    </row>
    <row r="19" spans="1:11" x14ac:dyDescent="0.3">
      <c r="A19" s="1" t="s">
        <v>43</v>
      </c>
      <c r="B19" s="1" t="s">
        <v>32</v>
      </c>
      <c r="C19" s="8" t="s">
        <v>20</v>
      </c>
      <c r="D19" s="8"/>
      <c r="E19" s="10"/>
      <c r="F19" s="10"/>
      <c r="G19" s="10"/>
      <c r="H19" s="10"/>
      <c r="I19" s="10"/>
      <c r="J19" s="14">
        <f t="shared" si="0"/>
        <v>0</v>
      </c>
      <c r="K19" s="14"/>
    </row>
    <row r="20" spans="1:11" x14ac:dyDescent="0.3">
      <c r="A20" s="1" t="s">
        <v>43</v>
      </c>
      <c r="B20" s="1" t="s">
        <v>33</v>
      </c>
      <c r="C20" s="8" t="s">
        <v>34</v>
      </c>
      <c r="D20" s="8"/>
      <c r="E20" s="10"/>
      <c r="F20" s="10"/>
      <c r="G20" s="10"/>
      <c r="H20" s="10"/>
      <c r="I20" s="10"/>
      <c r="J20" s="14">
        <f t="shared" si="0"/>
        <v>0</v>
      </c>
      <c r="K20" s="14"/>
    </row>
    <row r="21" spans="1:11" x14ac:dyDescent="0.3">
      <c r="A21" s="1" t="s">
        <v>43</v>
      </c>
      <c r="B21" s="1" t="s">
        <v>35</v>
      </c>
      <c r="C21" s="8" t="s">
        <v>34</v>
      </c>
      <c r="D21" s="8">
        <v>10.5</v>
      </c>
      <c r="E21" s="10"/>
      <c r="F21" s="10"/>
      <c r="G21" s="10"/>
      <c r="H21" s="10"/>
      <c r="I21" s="10"/>
      <c r="J21" s="14">
        <f t="shared" si="0"/>
        <v>10.5</v>
      </c>
      <c r="K21" s="14"/>
    </row>
    <row r="22" spans="1:11" x14ac:dyDescent="0.3">
      <c r="A22" s="1" t="s">
        <v>43</v>
      </c>
      <c r="B22" s="1" t="s">
        <v>36</v>
      </c>
      <c r="C22" s="8" t="s">
        <v>37</v>
      </c>
      <c r="D22" s="8">
        <v>33</v>
      </c>
      <c r="E22" s="10"/>
      <c r="F22" s="10"/>
      <c r="G22" s="10"/>
      <c r="H22" s="10"/>
      <c r="I22" s="10"/>
      <c r="J22" s="14">
        <f t="shared" si="0"/>
        <v>33</v>
      </c>
      <c r="K22" s="14"/>
    </row>
    <row r="23" spans="1:11" x14ac:dyDescent="0.3">
      <c r="A23" s="1" t="s">
        <v>43</v>
      </c>
      <c r="B23" s="1" t="s">
        <v>38</v>
      </c>
      <c r="C23" s="8" t="s">
        <v>39</v>
      </c>
      <c r="D23" s="8"/>
      <c r="E23" s="10"/>
      <c r="F23" s="10"/>
      <c r="G23" s="10"/>
      <c r="H23" s="10"/>
      <c r="I23" s="10"/>
      <c r="J23" s="14">
        <f t="shared" si="0"/>
        <v>0</v>
      </c>
      <c r="K23" s="14"/>
    </row>
    <row r="24" spans="1:11" x14ac:dyDescent="0.3">
      <c r="A24" s="1" t="s">
        <v>43</v>
      </c>
      <c r="B24" s="1" t="s">
        <v>40</v>
      </c>
      <c r="C24" s="8" t="s">
        <v>34</v>
      </c>
      <c r="D24" s="8"/>
      <c r="E24" s="10"/>
      <c r="F24" s="10"/>
      <c r="G24" s="10"/>
      <c r="H24" s="10"/>
      <c r="I24" s="10"/>
      <c r="J24" s="14">
        <f t="shared" si="0"/>
        <v>0</v>
      </c>
      <c r="K24" s="14"/>
    </row>
    <row r="25" spans="1:11" x14ac:dyDescent="0.3">
      <c r="A25" s="1" t="s">
        <v>43</v>
      </c>
      <c r="B25" s="1" t="s">
        <v>41</v>
      </c>
      <c r="C25" s="8" t="s">
        <v>42</v>
      </c>
      <c r="D25" s="8">
        <v>28</v>
      </c>
      <c r="E25" s="10"/>
      <c r="F25" s="10"/>
      <c r="G25" s="10"/>
      <c r="H25" s="10"/>
      <c r="I25" s="10"/>
      <c r="J25" s="14">
        <f t="shared" si="0"/>
        <v>28</v>
      </c>
      <c r="K25" s="14"/>
    </row>
    <row r="27" spans="1:11" x14ac:dyDescent="0.3">
      <c r="B27" s="1" t="s">
        <v>70</v>
      </c>
      <c r="D27" s="7">
        <v>32.5</v>
      </c>
      <c r="J27" s="14">
        <f>SUM(J3:K26)+32.5</f>
        <v>939.06</v>
      </c>
      <c r="K27" s="14"/>
    </row>
    <row r="29" spans="1:11" x14ac:dyDescent="0.3">
      <c r="A29" s="1" t="s">
        <v>69</v>
      </c>
      <c r="B29" s="1" t="s">
        <v>44</v>
      </c>
      <c r="C29" s="8" t="s">
        <v>45</v>
      </c>
      <c r="D29" s="8"/>
      <c r="E29" s="10"/>
      <c r="F29" s="10"/>
      <c r="G29" s="10"/>
      <c r="H29" s="10"/>
      <c r="I29" s="10"/>
      <c r="J29" s="14">
        <f t="shared" ref="J29:J42" si="1">SUM(D29:I29)</f>
        <v>0</v>
      </c>
      <c r="K29" s="14"/>
    </row>
    <row r="30" spans="1:11" x14ac:dyDescent="0.3">
      <c r="A30" s="1" t="s">
        <v>69</v>
      </c>
      <c r="B30" s="1" t="s">
        <v>46</v>
      </c>
      <c r="C30" s="8" t="s">
        <v>47</v>
      </c>
      <c r="D30" s="8"/>
      <c r="E30" s="10"/>
      <c r="F30" s="10"/>
      <c r="G30" s="10"/>
      <c r="H30" s="10"/>
      <c r="I30" s="10"/>
      <c r="J30" s="14">
        <f t="shared" si="1"/>
        <v>0</v>
      </c>
      <c r="K30" s="14"/>
    </row>
    <row r="31" spans="1:11" x14ac:dyDescent="0.3">
      <c r="A31" s="1" t="s">
        <v>69</v>
      </c>
      <c r="B31" s="1" t="s">
        <v>48</v>
      </c>
      <c r="C31" s="8" t="s">
        <v>49</v>
      </c>
      <c r="D31" s="8"/>
      <c r="E31" s="10"/>
      <c r="F31" s="10"/>
      <c r="G31" s="10"/>
      <c r="H31" s="10"/>
      <c r="I31" s="10"/>
      <c r="J31" s="14">
        <f t="shared" si="1"/>
        <v>0</v>
      </c>
      <c r="K31" s="14"/>
    </row>
    <row r="32" spans="1:11" x14ac:dyDescent="0.3">
      <c r="A32" s="1" t="s">
        <v>69</v>
      </c>
      <c r="B32" s="1" t="s">
        <v>50</v>
      </c>
      <c r="C32" s="8" t="s">
        <v>51</v>
      </c>
      <c r="D32" s="8">
        <v>92.5</v>
      </c>
      <c r="E32" s="10"/>
      <c r="F32" s="10"/>
      <c r="G32" s="10"/>
      <c r="H32" s="10"/>
      <c r="I32" s="10"/>
      <c r="J32" s="14">
        <f t="shared" si="1"/>
        <v>92.5</v>
      </c>
      <c r="K32" s="14"/>
    </row>
    <row r="33" spans="1:11" x14ac:dyDescent="0.3">
      <c r="A33" s="1" t="s">
        <v>69</v>
      </c>
      <c r="B33" s="1" t="s">
        <v>52</v>
      </c>
      <c r="C33" s="8" t="s">
        <v>53</v>
      </c>
      <c r="D33" s="8"/>
      <c r="E33" s="10"/>
      <c r="F33" s="10"/>
      <c r="G33" s="10"/>
      <c r="H33" s="10"/>
      <c r="I33" s="10"/>
      <c r="J33" s="14">
        <f t="shared" si="1"/>
        <v>0</v>
      </c>
      <c r="K33" s="14"/>
    </row>
    <row r="34" spans="1:11" x14ac:dyDescent="0.3">
      <c r="A34" s="1" t="s">
        <v>69</v>
      </c>
      <c r="B34" s="1" t="s">
        <v>54</v>
      </c>
      <c r="C34" s="8" t="s">
        <v>55</v>
      </c>
      <c r="D34" s="8"/>
      <c r="E34" s="10"/>
      <c r="F34" s="10"/>
      <c r="G34" s="10"/>
      <c r="H34" s="10"/>
      <c r="I34" s="10"/>
      <c r="J34" s="14">
        <f t="shared" si="1"/>
        <v>0</v>
      </c>
      <c r="K34" s="14"/>
    </row>
    <row r="35" spans="1:11" x14ac:dyDescent="0.3">
      <c r="A35" s="1" t="s">
        <v>69</v>
      </c>
      <c r="B35" s="1" t="s">
        <v>56</v>
      </c>
      <c r="C35" s="8" t="s">
        <v>57</v>
      </c>
      <c r="D35" s="8"/>
      <c r="E35" s="10"/>
      <c r="F35" s="10"/>
      <c r="G35" s="10"/>
      <c r="H35" s="10"/>
      <c r="I35" s="10"/>
      <c r="J35" s="14">
        <f t="shared" si="1"/>
        <v>0</v>
      </c>
      <c r="K35" s="14"/>
    </row>
    <row r="36" spans="1:11" x14ac:dyDescent="0.3">
      <c r="A36" s="1" t="s">
        <v>69</v>
      </c>
      <c r="B36" s="1" t="s">
        <v>58</v>
      </c>
      <c r="C36" s="8" t="s">
        <v>59</v>
      </c>
      <c r="D36" s="8">
        <v>11</v>
      </c>
      <c r="E36" s="10"/>
      <c r="F36" s="10"/>
      <c r="G36" s="10"/>
      <c r="H36" s="10"/>
      <c r="I36" s="10"/>
      <c r="J36" s="14">
        <f t="shared" si="1"/>
        <v>11</v>
      </c>
      <c r="K36" s="14"/>
    </row>
    <row r="37" spans="1:11" x14ac:dyDescent="0.3">
      <c r="A37" s="1" t="s">
        <v>69</v>
      </c>
      <c r="B37" s="1" t="s">
        <v>60</v>
      </c>
      <c r="C37" s="8" t="s">
        <v>61</v>
      </c>
      <c r="D37" s="8"/>
      <c r="E37" s="10"/>
      <c r="F37" s="10"/>
      <c r="G37" s="10"/>
      <c r="H37" s="10"/>
      <c r="I37" s="10"/>
      <c r="J37" s="14">
        <f t="shared" si="1"/>
        <v>0</v>
      </c>
      <c r="K37" s="14"/>
    </row>
    <row r="38" spans="1:11" x14ac:dyDescent="0.3">
      <c r="A38" s="1" t="s">
        <v>69</v>
      </c>
      <c r="B38" s="1" t="s">
        <v>62</v>
      </c>
      <c r="C38" s="8" t="s">
        <v>59</v>
      </c>
      <c r="D38" s="8"/>
      <c r="E38" s="10"/>
      <c r="F38" s="10"/>
      <c r="G38" s="10"/>
      <c r="H38" s="10"/>
      <c r="I38" s="10"/>
      <c r="J38" s="14">
        <f t="shared" si="1"/>
        <v>0</v>
      </c>
      <c r="K38" s="14"/>
    </row>
    <row r="39" spans="1:11" x14ac:dyDescent="0.3">
      <c r="A39" s="1" t="s">
        <v>69</v>
      </c>
      <c r="B39" s="1" t="s">
        <v>63</v>
      </c>
      <c r="C39" s="8" t="s">
        <v>17</v>
      </c>
      <c r="D39" s="8"/>
      <c r="E39" s="10"/>
      <c r="F39" s="10"/>
      <c r="G39" s="10"/>
      <c r="H39" s="10"/>
      <c r="I39" s="10"/>
      <c r="J39" s="14">
        <f t="shared" si="1"/>
        <v>0</v>
      </c>
      <c r="K39" s="14"/>
    </row>
    <row r="40" spans="1:11" x14ac:dyDescent="0.3">
      <c r="A40" s="1" t="s">
        <v>69</v>
      </c>
      <c r="B40" s="1" t="s">
        <v>64</v>
      </c>
      <c r="C40" s="8" t="s">
        <v>55</v>
      </c>
      <c r="D40" s="8">
        <v>53</v>
      </c>
      <c r="E40" s="10"/>
      <c r="F40" s="10"/>
      <c r="G40" s="10"/>
      <c r="H40" s="10"/>
      <c r="I40" s="10"/>
      <c r="J40" s="14">
        <f t="shared" si="1"/>
        <v>53</v>
      </c>
      <c r="K40" s="14"/>
    </row>
    <row r="41" spans="1:11" x14ac:dyDescent="0.3">
      <c r="A41" s="1" t="s">
        <v>69</v>
      </c>
      <c r="B41" s="1" t="s">
        <v>65</v>
      </c>
      <c r="C41" s="8" t="s">
        <v>66</v>
      </c>
      <c r="D41" s="8">
        <v>45</v>
      </c>
      <c r="E41" s="10"/>
      <c r="F41" s="10"/>
      <c r="G41" s="10"/>
      <c r="H41" s="10"/>
      <c r="I41" s="10"/>
      <c r="J41" s="14">
        <f t="shared" si="1"/>
        <v>45</v>
      </c>
      <c r="K41" s="14"/>
    </row>
    <row r="42" spans="1:11" x14ac:dyDescent="0.3">
      <c r="A42" s="1" t="s">
        <v>69</v>
      </c>
      <c r="B42" s="1" t="s">
        <v>67</v>
      </c>
      <c r="C42" s="8" t="s">
        <v>68</v>
      </c>
      <c r="D42" s="8"/>
      <c r="E42" s="10"/>
      <c r="F42" s="10"/>
      <c r="G42" s="10"/>
      <c r="H42" s="10"/>
      <c r="I42" s="10"/>
      <c r="J42" s="14">
        <f t="shared" si="1"/>
        <v>0</v>
      </c>
      <c r="K42" s="14"/>
    </row>
    <row r="44" spans="1:11" x14ac:dyDescent="0.3">
      <c r="B44" s="1" t="s">
        <v>70</v>
      </c>
      <c r="J44" s="14">
        <f>SUM(J29:K42)</f>
        <v>201.5</v>
      </c>
      <c r="K44" s="14"/>
    </row>
    <row r="45" spans="1:11" x14ac:dyDescent="0.3">
      <c r="B45" t="s">
        <v>195</v>
      </c>
      <c r="J45" s="14">
        <f>J44/14</f>
        <v>14.392857142857142</v>
      </c>
      <c r="K45" s="14"/>
    </row>
    <row r="50" spans="1:11" x14ac:dyDescent="0.3">
      <c r="A50" s="1" t="s">
        <v>91</v>
      </c>
      <c r="B50" s="1" t="s">
        <v>71</v>
      </c>
      <c r="C50" s="8" t="s">
        <v>72</v>
      </c>
      <c r="D50" s="8"/>
      <c r="E50" s="10"/>
      <c r="F50" s="10"/>
      <c r="G50" s="10"/>
      <c r="H50" s="10"/>
      <c r="I50" s="10"/>
      <c r="J50" s="14">
        <f t="shared" ref="J50:J62" si="2">SUM(D50:I50)</f>
        <v>0</v>
      </c>
      <c r="K50" s="14"/>
    </row>
    <row r="51" spans="1:11" x14ac:dyDescent="0.3">
      <c r="A51" s="1" t="s">
        <v>91</v>
      </c>
      <c r="B51" s="1" t="s">
        <v>73</v>
      </c>
      <c r="C51" s="8" t="s">
        <v>74</v>
      </c>
      <c r="D51" s="8">
        <v>31.5</v>
      </c>
      <c r="E51" s="10"/>
      <c r="F51" s="10"/>
      <c r="G51" s="10"/>
      <c r="H51" s="10"/>
      <c r="I51" s="10"/>
      <c r="J51" s="14">
        <f t="shared" si="2"/>
        <v>31.5</v>
      </c>
      <c r="K51" s="14"/>
    </row>
    <row r="52" spans="1:11" x14ac:dyDescent="0.3">
      <c r="A52" s="1" t="s">
        <v>91</v>
      </c>
      <c r="B52" s="1" t="s">
        <v>75</v>
      </c>
      <c r="C52" s="8" t="s">
        <v>13</v>
      </c>
      <c r="D52" s="8"/>
      <c r="E52" s="10"/>
      <c r="F52" s="10"/>
      <c r="G52" s="10"/>
      <c r="H52" s="10"/>
      <c r="I52" s="10"/>
      <c r="J52" s="14">
        <f t="shared" si="2"/>
        <v>0</v>
      </c>
      <c r="K52" s="14"/>
    </row>
    <row r="53" spans="1:11" x14ac:dyDescent="0.3">
      <c r="A53" s="1" t="s">
        <v>91</v>
      </c>
      <c r="B53" s="1" t="s">
        <v>76</v>
      </c>
      <c r="C53" s="8" t="s">
        <v>77</v>
      </c>
      <c r="D53" s="8">
        <v>28.5</v>
      </c>
      <c r="E53" s="10">
        <v>60</v>
      </c>
      <c r="F53" s="10"/>
      <c r="G53" s="10"/>
      <c r="H53" s="10"/>
      <c r="I53" s="10"/>
      <c r="J53" s="14">
        <f t="shared" si="2"/>
        <v>88.5</v>
      </c>
      <c r="K53" s="14"/>
    </row>
    <row r="54" spans="1:11" x14ac:dyDescent="0.3">
      <c r="A54" s="1" t="s">
        <v>91</v>
      </c>
      <c r="B54" s="1" t="s">
        <v>78</v>
      </c>
      <c r="C54" s="8" t="s">
        <v>79</v>
      </c>
      <c r="D54" s="8"/>
      <c r="E54" s="10"/>
      <c r="F54" s="10"/>
      <c r="G54" s="10"/>
      <c r="H54" s="10"/>
      <c r="I54" s="10"/>
      <c r="J54" s="14">
        <f t="shared" si="2"/>
        <v>0</v>
      </c>
      <c r="K54" s="14"/>
    </row>
    <row r="55" spans="1:11" x14ac:dyDescent="0.3">
      <c r="A55" s="1" t="s">
        <v>91</v>
      </c>
      <c r="B55" s="1" t="s">
        <v>80</v>
      </c>
      <c r="C55" s="8" t="s">
        <v>26</v>
      </c>
      <c r="D55" s="8"/>
      <c r="E55" s="10"/>
      <c r="F55" s="10"/>
      <c r="G55" s="10"/>
      <c r="H55" s="10"/>
      <c r="I55" s="10"/>
      <c r="J55" s="14">
        <f t="shared" si="2"/>
        <v>0</v>
      </c>
      <c r="K55" s="14"/>
    </row>
    <row r="56" spans="1:11" x14ac:dyDescent="0.3">
      <c r="A56" s="1" t="s">
        <v>91</v>
      </c>
      <c r="B56" s="1" t="s">
        <v>80</v>
      </c>
      <c r="C56" s="8" t="s">
        <v>47</v>
      </c>
      <c r="D56" s="8"/>
      <c r="E56" s="10"/>
      <c r="F56" s="10"/>
      <c r="G56" s="10"/>
      <c r="H56" s="10"/>
      <c r="I56" s="10"/>
      <c r="J56" s="14">
        <f t="shared" si="2"/>
        <v>0</v>
      </c>
      <c r="K56" s="14"/>
    </row>
    <row r="57" spans="1:11" x14ac:dyDescent="0.3">
      <c r="A57" s="1" t="s">
        <v>91</v>
      </c>
      <c r="B57" s="1" t="s">
        <v>81</v>
      </c>
      <c r="C57" s="8" t="s">
        <v>82</v>
      </c>
      <c r="D57" s="8">
        <v>20.5</v>
      </c>
      <c r="E57" s="10"/>
      <c r="F57" s="10"/>
      <c r="G57" s="10"/>
      <c r="H57" s="10"/>
      <c r="I57" s="10"/>
      <c r="J57" s="14">
        <f t="shared" si="2"/>
        <v>20.5</v>
      </c>
      <c r="K57" s="14"/>
    </row>
    <row r="58" spans="1:11" x14ac:dyDescent="0.3">
      <c r="A58" s="1" t="s">
        <v>91</v>
      </c>
      <c r="B58" s="1" t="s">
        <v>83</v>
      </c>
      <c r="C58" s="8" t="s">
        <v>84</v>
      </c>
      <c r="D58" s="8"/>
      <c r="E58" s="10"/>
      <c r="F58" s="10"/>
      <c r="G58" s="10"/>
      <c r="H58" s="10"/>
      <c r="I58" s="10"/>
      <c r="J58" s="14">
        <f t="shared" si="2"/>
        <v>0</v>
      </c>
      <c r="K58" s="14"/>
    </row>
    <row r="59" spans="1:11" x14ac:dyDescent="0.3">
      <c r="A59" s="1" t="s">
        <v>91</v>
      </c>
      <c r="B59" s="1" t="s">
        <v>85</v>
      </c>
      <c r="C59" s="8" t="s">
        <v>57</v>
      </c>
      <c r="D59" s="8">
        <v>35.5</v>
      </c>
      <c r="E59" s="10"/>
      <c r="F59" s="10"/>
      <c r="G59" s="10"/>
      <c r="H59" s="10"/>
      <c r="I59" s="10"/>
      <c r="J59" s="14">
        <f t="shared" si="2"/>
        <v>35.5</v>
      </c>
      <c r="K59" s="14"/>
    </row>
    <row r="60" spans="1:11" x14ac:dyDescent="0.3">
      <c r="A60" s="1" t="s">
        <v>91</v>
      </c>
      <c r="B60" s="1" t="s">
        <v>86</v>
      </c>
      <c r="C60" s="8" t="s">
        <v>87</v>
      </c>
      <c r="D60" s="8">
        <v>15.2</v>
      </c>
      <c r="E60" s="10">
        <v>20.25</v>
      </c>
      <c r="F60" s="10"/>
      <c r="G60" s="10"/>
      <c r="H60" s="10"/>
      <c r="I60" s="10"/>
      <c r="J60" s="14">
        <f t="shared" si="2"/>
        <v>35.450000000000003</v>
      </c>
      <c r="K60" s="14"/>
    </row>
    <row r="61" spans="1:11" x14ac:dyDescent="0.3">
      <c r="A61" s="1" t="s">
        <v>91</v>
      </c>
      <c r="B61" s="1" t="s">
        <v>19</v>
      </c>
      <c r="C61" s="8" t="s">
        <v>88</v>
      </c>
      <c r="D61" s="8">
        <v>49</v>
      </c>
      <c r="E61" s="10"/>
      <c r="F61" s="10"/>
      <c r="G61" s="10"/>
      <c r="H61" s="10"/>
      <c r="I61" s="10"/>
      <c r="J61" s="14">
        <f t="shared" si="2"/>
        <v>49</v>
      </c>
      <c r="K61" s="14"/>
    </row>
    <row r="62" spans="1:11" x14ac:dyDescent="0.3">
      <c r="A62" s="1" t="s">
        <v>91</v>
      </c>
      <c r="B62" s="1" t="s">
        <v>89</v>
      </c>
      <c r="C62" s="8" t="s">
        <v>90</v>
      </c>
      <c r="D62" s="8"/>
      <c r="E62" s="10"/>
      <c r="F62" s="10"/>
      <c r="G62" s="10"/>
      <c r="H62" s="10"/>
      <c r="I62" s="10"/>
      <c r="J62" s="14">
        <f t="shared" si="2"/>
        <v>0</v>
      </c>
      <c r="K62" s="14"/>
    </row>
    <row r="64" spans="1:11" x14ac:dyDescent="0.3">
      <c r="B64" s="1" t="s">
        <v>70</v>
      </c>
      <c r="J64" s="14">
        <f>SUM(J50:K62)</f>
        <v>260.45</v>
      </c>
      <c r="K64" s="14"/>
    </row>
    <row r="65" spans="1:11" x14ac:dyDescent="0.3">
      <c r="B65" s="5" t="s">
        <v>195</v>
      </c>
      <c r="J65" s="14">
        <f>J64/13</f>
        <v>20.034615384615385</v>
      </c>
      <c r="K65" s="14"/>
    </row>
    <row r="66" spans="1:11" x14ac:dyDescent="0.3">
      <c r="A66" s="1" t="s">
        <v>107</v>
      </c>
      <c r="B66" s="1" t="s">
        <v>50</v>
      </c>
      <c r="C66" s="8" t="s">
        <v>53</v>
      </c>
      <c r="D66" s="8">
        <v>92.5</v>
      </c>
      <c r="E66" s="10"/>
      <c r="F66" s="10"/>
      <c r="G66" s="10"/>
      <c r="H66" s="10"/>
      <c r="I66" s="10"/>
      <c r="J66" s="15">
        <f t="shared" ref="J66:J77" si="3">SUM(D66:I66)</f>
        <v>92.5</v>
      </c>
      <c r="K66" s="16"/>
    </row>
    <row r="67" spans="1:11" x14ac:dyDescent="0.3">
      <c r="A67" s="1" t="s">
        <v>107</v>
      </c>
      <c r="B67" s="1" t="s">
        <v>92</v>
      </c>
      <c r="C67" s="8" t="s">
        <v>93</v>
      </c>
      <c r="D67" s="8">
        <v>443</v>
      </c>
      <c r="E67" s="10"/>
      <c r="F67" s="10"/>
      <c r="G67" s="10"/>
      <c r="H67" s="10"/>
      <c r="I67" s="10"/>
      <c r="J67" s="15">
        <f t="shared" si="3"/>
        <v>443</v>
      </c>
      <c r="K67" s="16"/>
    </row>
    <row r="68" spans="1:11" x14ac:dyDescent="0.3">
      <c r="A68" s="1" t="s">
        <v>107</v>
      </c>
      <c r="B68" s="1" t="s">
        <v>25</v>
      </c>
      <c r="C68" s="8" t="s">
        <v>94</v>
      </c>
      <c r="D68" s="8"/>
      <c r="E68" s="10"/>
      <c r="F68" s="10"/>
      <c r="G68" s="10"/>
      <c r="H68" s="10"/>
      <c r="I68" s="10"/>
      <c r="J68" s="15">
        <f t="shared" si="3"/>
        <v>0</v>
      </c>
      <c r="K68" s="16"/>
    </row>
    <row r="69" spans="1:11" x14ac:dyDescent="0.3">
      <c r="A69" s="1" t="s">
        <v>107</v>
      </c>
      <c r="B69" s="1" t="s">
        <v>95</v>
      </c>
      <c r="C69" s="8" t="s">
        <v>74</v>
      </c>
      <c r="D69" s="8"/>
      <c r="E69" s="10"/>
      <c r="F69" s="10"/>
      <c r="G69" s="10"/>
      <c r="H69" s="10"/>
      <c r="I69" s="10"/>
      <c r="J69" s="15">
        <f t="shared" si="3"/>
        <v>0</v>
      </c>
      <c r="K69" s="16"/>
    </row>
    <row r="70" spans="1:11" x14ac:dyDescent="0.3">
      <c r="A70" s="1" t="s">
        <v>107</v>
      </c>
      <c r="B70" s="1" t="s">
        <v>8</v>
      </c>
      <c r="C70" s="8" t="s">
        <v>96</v>
      </c>
      <c r="D70" s="8">
        <v>44</v>
      </c>
      <c r="E70" s="10"/>
      <c r="F70" s="10"/>
      <c r="G70" s="10"/>
      <c r="H70" s="10"/>
      <c r="I70" s="10"/>
      <c r="J70" s="15">
        <f t="shared" si="3"/>
        <v>44</v>
      </c>
      <c r="K70" s="16"/>
    </row>
    <row r="71" spans="1:11" x14ac:dyDescent="0.3">
      <c r="A71" s="1" t="s">
        <v>107</v>
      </c>
      <c r="B71" s="1" t="s">
        <v>12</v>
      </c>
      <c r="C71" s="8" t="s">
        <v>97</v>
      </c>
      <c r="D71" s="8">
        <v>22.5</v>
      </c>
      <c r="E71" s="10"/>
      <c r="F71" s="10"/>
      <c r="G71" s="10"/>
      <c r="H71" s="10"/>
      <c r="I71" s="10"/>
      <c r="J71" s="15">
        <f t="shared" si="3"/>
        <v>22.5</v>
      </c>
      <c r="K71" s="16"/>
    </row>
    <row r="72" spans="1:11" x14ac:dyDescent="0.3">
      <c r="A72" s="1" t="s">
        <v>107</v>
      </c>
      <c r="B72" s="1" t="s">
        <v>98</v>
      </c>
      <c r="C72" s="8" t="s">
        <v>99</v>
      </c>
      <c r="D72" s="8">
        <v>120</v>
      </c>
      <c r="E72" s="10"/>
      <c r="F72" s="10"/>
      <c r="G72" s="10"/>
      <c r="H72" s="10"/>
      <c r="I72" s="10"/>
      <c r="J72" s="15">
        <f t="shared" si="3"/>
        <v>120</v>
      </c>
      <c r="K72" s="16"/>
    </row>
    <row r="73" spans="1:11" x14ac:dyDescent="0.3">
      <c r="A73" s="1" t="s">
        <v>107</v>
      </c>
      <c r="B73" s="1" t="s">
        <v>100</v>
      </c>
      <c r="C73" s="8" t="s">
        <v>47</v>
      </c>
      <c r="D73" s="8"/>
      <c r="E73" s="10"/>
      <c r="F73" s="10"/>
      <c r="G73" s="10"/>
      <c r="H73" s="10"/>
      <c r="I73" s="10"/>
      <c r="J73" s="15">
        <f t="shared" si="3"/>
        <v>0</v>
      </c>
      <c r="K73" s="16"/>
    </row>
    <row r="74" spans="1:11" x14ac:dyDescent="0.3">
      <c r="A74" s="1" t="s">
        <v>107</v>
      </c>
      <c r="B74" s="1" t="s">
        <v>101</v>
      </c>
      <c r="C74" s="8" t="s">
        <v>102</v>
      </c>
      <c r="D74" s="8"/>
      <c r="E74" s="10"/>
      <c r="F74" s="10"/>
      <c r="G74" s="10"/>
      <c r="H74" s="10"/>
      <c r="I74" s="10"/>
      <c r="J74" s="15">
        <f t="shared" si="3"/>
        <v>0</v>
      </c>
      <c r="K74" s="16"/>
    </row>
    <row r="75" spans="1:11" x14ac:dyDescent="0.3">
      <c r="A75" s="1" t="s">
        <v>107</v>
      </c>
      <c r="B75" s="1" t="s">
        <v>103</v>
      </c>
      <c r="C75" s="8" t="s">
        <v>104</v>
      </c>
      <c r="D75" s="8">
        <v>47</v>
      </c>
      <c r="E75" s="10"/>
      <c r="F75" s="10"/>
      <c r="G75" s="10"/>
      <c r="H75" s="10"/>
      <c r="I75" s="10"/>
      <c r="J75" s="15">
        <f t="shared" si="3"/>
        <v>47</v>
      </c>
      <c r="K75" s="16"/>
    </row>
    <row r="76" spans="1:11" x14ac:dyDescent="0.3">
      <c r="A76" s="1" t="s">
        <v>107</v>
      </c>
      <c r="B76" s="1" t="s">
        <v>105</v>
      </c>
      <c r="C76" s="8" t="s">
        <v>47</v>
      </c>
      <c r="D76" s="8"/>
      <c r="E76" s="10"/>
      <c r="F76" s="10"/>
      <c r="G76" s="10"/>
      <c r="H76" s="10"/>
      <c r="I76" s="10"/>
      <c r="J76" s="15">
        <f t="shared" si="3"/>
        <v>0</v>
      </c>
      <c r="K76" s="16"/>
    </row>
    <row r="77" spans="1:11" x14ac:dyDescent="0.3">
      <c r="A77" s="1" t="s">
        <v>107</v>
      </c>
      <c r="B77" s="1" t="s">
        <v>106</v>
      </c>
      <c r="C77" s="8" t="s">
        <v>102</v>
      </c>
      <c r="D77" s="8"/>
      <c r="E77" s="10"/>
      <c r="F77" s="10"/>
      <c r="G77" s="10"/>
      <c r="H77" s="10"/>
      <c r="I77" s="10"/>
      <c r="J77" s="15">
        <f t="shared" si="3"/>
        <v>0</v>
      </c>
      <c r="K77" s="16"/>
    </row>
    <row r="79" spans="1:11" x14ac:dyDescent="0.3">
      <c r="B79" s="1" t="s">
        <v>70</v>
      </c>
      <c r="J79" s="14">
        <f>SUM(J66:K77)</f>
        <v>769</v>
      </c>
      <c r="K79" s="14"/>
    </row>
    <row r="80" spans="1:11" x14ac:dyDescent="0.3">
      <c r="B80" t="s">
        <v>195</v>
      </c>
      <c r="J80" s="14">
        <f>J79/12</f>
        <v>64.083333333333329</v>
      </c>
      <c r="K80" s="14"/>
    </row>
    <row r="81" spans="1:11" x14ac:dyDescent="0.3">
      <c r="A81" s="1" t="s">
        <v>123</v>
      </c>
      <c r="B81" s="1" t="s">
        <v>46</v>
      </c>
      <c r="C81" s="8" t="s">
        <v>108</v>
      </c>
      <c r="D81" s="8"/>
      <c r="E81" s="10"/>
      <c r="F81" s="10"/>
      <c r="G81" s="10"/>
      <c r="H81" s="10"/>
      <c r="I81" s="10"/>
      <c r="J81" s="15">
        <f t="shared" ref="J81:J96" si="4">SUM(D81:I81)</f>
        <v>0</v>
      </c>
      <c r="K81" s="16"/>
    </row>
    <row r="82" spans="1:11" x14ac:dyDescent="0.3">
      <c r="A82" s="1" t="s">
        <v>123</v>
      </c>
      <c r="B82" s="1" t="s">
        <v>50</v>
      </c>
      <c r="C82" s="8" t="s">
        <v>94</v>
      </c>
      <c r="D82" s="8"/>
      <c r="E82" s="10"/>
      <c r="F82" s="10"/>
      <c r="G82" s="10"/>
      <c r="H82" s="10"/>
      <c r="I82" s="10"/>
      <c r="J82" s="15">
        <f t="shared" si="4"/>
        <v>0</v>
      </c>
      <c r="K82" s="16"/>
    </row>
    <row r="83" spans="1:11" x14ac:dyDescent="0.3">
      <c r="A83" s="1" t="s">
        <v>123</v>
      </c>
      <c r="B83" s="1" t="s">
        <v>109</v>
      </c>
      <c r="C83" s="8" t="s">
        <v>110</v>
      </c>
      <c r="D83" s="8">
        <v>54</v>
      </c>
      <c r="E83" s="10">
        <v>61</v>
      </c>
      <c r="F83" s="10">
        <v>29</v>
      </c>
      <c r="G83" s="10"/>
      <c r="H83" s="10"/>
      <c r="I83" s="10"/>
      <c r="J83" s="15">
        <f t="shared" si="4"/>
        <v>144</v>
      </c>
      <c r="K83" s="16"/>
    </row>
    <row r="84" spans="1:11" x14ac:dyDescent="0.3">
      <c r="A84" s="1" t="s">
        <v>123</v>
      </c>
      <c r="B84" s="1" t="s">
        <v>111</v>
      </c>
      <c r="C84" s="8" t="s">
        <v>74</v>
      </c>
      <c r="D84" s="8">
        <v>40.5</v>
      </c>
      <c r="E84" s="10"/>
      <c r="F84" s="10"/>
      <c r="G84" s="10"/>
      <c r="H84" s="10"/>
      <c r="I84" s="10"/>
      <c r="J84" s="15">
        <f t="shared" si="4"/>
        <v>40.5</v>
      </c>
      <c r="K84" s="16"/>
    </row>
    <row r="85" spans="1:11" x14ac:dyDescent="0.3">
      <c r="A85" s="1" t="s">
        <v>123</v>
      </c>
      <c r="B85" s="1" t="s">
        <v>95</v>
      </c>
      <c r="C85" s="8" t="s">
        <v>94</v>
      </c>
      <c r="D85" s="8">
        <v>53</v>
      </c>
      <c r="E85" s="10"/>
      <c r="F85" s="10"/>
      <c r="G85" s="10"/>
      <c r="H85" s="10"/>
      <c r="I85" s="10"/>
      <c r="J85" s="15">
        <f t="shared" si="4"/>
        <v>53</v>
      </c>
      <c r="K85" s="16"/>
    </row>
    <row r="86" spans="1:11" x14ac:dyDescent="0.3">
      <c r="A86" s="1" t="s">
        <v>123</v>
      </c>
      <c r="B86" s="1" t="s">
        <v>98</v>
      </c>
      <c r="C86" s="8" t="s">
        <v>112</v>
      </c>
      <c r="D86" s="8">
        <v>97</v>
      </c>
      <c r="E86" s="10"/>
      <c r="F86" s="10"/>
      <c r="G86" s="10"/>
      <c r="H86" s="10"/>
      <c r="I86" s="10"/>
      <c r="J86" s="15">
        <f t="shared" si="4"/>
        <v>97</v>
      </c>
      <c r="K86" s="16"/>
    </row>
    <row r="87" spans="1:11" x14ac:dyDescent="0.3">
      <c r="A87" s="1" t="s">
        <v>123</v>
      </c>
      <c r="B87" s="1" t="s">
        <v>113</v>
      </c>
      <c r="C87" s="8" t="s">
        <v>88</v>
      </c>
      <c r="D87" s="8"/>
      <c r="E87" s="10"/>
      <c r="F87" s="10"/>
      <c r="G87" s="10"/>
      <c r="H87" s="10"/>
      <c r="I87" s="10"/>
      <c r="J87" s="15">
        <f t="shared" si="4"/>
        <v>0</v>
      </c>
      <c r="K87" s="16"/>
    </row>
    <row r="88" spans="1:11" x14ac:dyDescent="0.3">
      <c r="A88" s="1" t="s">
        <v>123</v>
      </c>
      <c r="B88" s="1" t="s">
        <v>60</v>
      </c>
      <c r="C88" s="8" t="s">
        <v>13</v>
      </c>
      <c r="D88" s="8"/>
      <c r="E88" s="10"/>
      <c r="F88" s="10"/>
      <c r="G88" s="10"/>
      <c r="H88" s="10"/>
      <c r="I88" s="10"/>
      <c r="J88" s="15">
        <f t="shared" si="4"/>
        <v>0</v>
      </c>
      <c r="K88" s="16"/>
    </row>
    <row r="89" spans="1:11" x14ac:dyDescent="0.3">
      <c r="A89" s="1" t="s">
        <v>123</v>
      </c>
      <c r="B89" s="1" t="s">
        <v>114</v>
      </c>
      <c r="C89" s="8" t="s">
        <v>17</v>
      </c>
      <c r="D89" s="8">
        <v>80</v>
      </c>
      <c r="E89" s="10">
        <v>80</v>
      </c>
      <c r="F89" s="10">
        <v>61</v>
      </c>
      <c r="G89" s="10"/>
      <c r="H89" s="10"/>
      <c r="I89" s="10"/>
      <c r="J89" s="15">
        <f t="shared" si="4"/>
        <v>221</v>
      </c>
      <c r="K89" s="16"/>
    </row>
    <row r="90" spans="1:11" x14ac:dyDescent="0.3">
      <c r="A90" s="1" t="s">
        <v>123</v>
      </c>
      <c r="B90" s="1" t="s">
        <v>115</v>
      </c>
      <c r="C90" s="8" t="s">
        <v>82</v>
      </c>
      <c r="D90" s="8">
        <v>35.5</v>
      </c>
      <c r="E90" s="10"/>
      <c r="F90" s="10"/>
      <c r="G90" s="10"/>
      <c r="H90" s="10"/>
      <c r="I90" s="10"/>
      <c r="J90" s="15">
        <f t="shared" si="4"/>
        <v>35.5</v>
      </c>
      <c r="K90" s="16"/>
    </row>
    <row r="91" spans="1:11" x14ac:dyDescent="0.3">
      <c r="A91" s="1" t="s">
        <v>123</v>
      </c>
      <c r="B91" s="1" t="s">
        <v>116</v>
      </c>
      <c r="C91" s="8" t="s">
        <v>66</v>
      </c>
      <c r="D91" s="8">
        <v>11.2</v>
      </c>
      <c r="E91" s="10">
        <v>20.75</v>
      </c>
      <c r="F91" s="10"/>
      <c r="G91" s="10"/>
      <c r="H91" s="10"/>
      <c r="I91" s="10"/>
      <c r="J91" s="15">
        <f t="shared" si="4"/>
        <v>31.95</v>
      </c>
      <c r="K91" s="16"/>
    </row>
    <row r="92" spans="1:11" x14ac:dyDescent="0.3">
      <c r="A92" s="1" t="s">
        <v>123</v>
      </c>
      <c r="B92" s="1" t="s">
        <v>106</v>
      </c>
      <c r="C92" s="8" t="s">
        <v>82</v>
      </c>
      <c r="D92" s="8">
        <v>31.5</v>
      </c>
      <c r="E92" s="10"/>
      <c r="F92" s="10"/>
      <c r="G92" s="10"/>
      <c r="H92" s="10"/>
      <c r="I92" s="10"/>
      <c r="J92" s="15">
        <f t="shared" si="4"/>
        <v>31.5</v>
      </c>
      <c r="K92" s="16"/>
    </row>
    <row r="93" spans="1:11" x14ac:dyDescent="0.3">
      <c r="A93" s="1" t="s">
        <v>123</v>
      </c>
      <c r="B93" s="1" t="s">
        <v>117</v>
      </c>
      <c r="C93" s="8" t="s">
        <v>118</v>
      </c>
      <c r="D93" s="8"/>
      <c r="E93" s="10"/>
      <c r="F93" s="10"/>
      <c r="G93" s="10"/>
      <c r="H93" s="10"/>
      <c r="I93" s="10"/>
      <c r="J93" s="15">
        <f t="shared" si="4"/>
        <v>0</v>
      </c>
      <c r="K93" s="16"/>
    </row>
    <row r="94" spans="1:11" x14ac:dyDescent="0.3">
      <c r="A94" s="1" t="s">
        <v>123</v>
      </c>
      <c r="B94" s="1" t="s">
        <v>89</v>
      </c>
      <c r="C94" s="8" t="s">
        <v>119</v>
      </c>
      <c r="D94" s="8"/>
      <c r="E94" s="10"/>
      <c r="F94" s="10"/>
      <c r="G94" s="10"/>
      <c r="H94" s="10"/>
      <c r="I94" s="10"/>
      <c r="J94" s="15">
        <f t="shared" si="4"/>
        <v>0</v>
      </c>
      <c r="K94" s="16"/>
    </row>
    <row r="95" spans="1:11" x14ac:dyDescent="0.3">
      <c r="A95" s="1" t="s">
        <v>123</v>
      </c>
      <c r="B95" s="1" t="s">
        <v>120</v>
      </c>
      <c r="C95" s="8" t="s">
        <v>121</v>
      </c>
      <c r="D95" s="8"/>
      <c r="E95" s="10"/>
      <c r="F95" s="10"/>
      <c r="G95" s="10"/>
      <c r="H95" s="10"/>
      <c r="I95" s="10"/>
      <c r="J95" s="15">
        <f t="shared" si="4"/>
        <v>0</v>
      </c>
      <c r="K95" s="16"/>
    </row>
    <row r="96" spans="1:11" x14ac:dyDescent="0.3">
      <c r="A96" s="1" t="s">
        <v>123</v>
      </c>
      <c r="B96" s="1" t="s">
        <v>6</v>
      </c>
      <c r="C96" s="8" t="s">
        <v>122</v>
      </c>
      <c r="D96" s="8">
        <v>0.5</v>
      </c>
      <c r="E96" s="10"/>
      <c r="F96" s="10"/>
      <c r="G96" s="10"/>
      <c r="H96" s="10"/>
      <c r="I96" s="10"/>
      <c r="J96" s="15">
        <f t="shared" si="4"/>
        <v>0.5</v>
      </c>
      <c r="K96" s="16"/>
    </row>
    <row r="98" spans="1:11" x14ac:dyDescent="0.3">
      <c r="B98" s="1" t="s">
        <v>70</v>
      </c>
      <c r="J98" s="14">
        <f>SUM(J81:K96)</f>
        <v>654.95000000000005</v>
      </c>
      <c r="K98" s="14"/>
    </row>
    <row r="99" spans="1:11" x14ac:dyDescent="0.3">
      <c r="B99" t="s">
        <v>195</v>
      </c>
      <c r="J99" s="14">
        <f>J98/16</f>
        <v>40.934375000000003</v>
      </c>
      <c r="K99" s="14"/>
    </row>
    <row r="100" spans="1:11" x14ac:dyDescent="0.3">
      <c r="A100" s="1" t="s">
        <v>190</v>
      </c>
      <c r="B100" s="1" t="s">
        <v>124</v>
      </c>
      <c r="C100" s="8" t="s">
        <v>102</v>
      </c>
      <c r="D100" s="8">
        <v>7.5</v>
      </c>
      <c r="E100" s="10"/>
      <c r="F100" s="10"/>
      <c r="G100" s="10"/>
      <c r="H100" s="10"/>
      <c r="I100" s="10"/>
      <c r="J100" s="15">
        <f t="shared" ref="J100:J110" si="5">SUM(D100:I100)</f>
        <v>7.5</v>
      </c>
      <c r="K100" s="16"/>
    </row>
    <row r="101" spans="1:11" x14ac:dyDescent="0.3">
      <c r="A101" s="1" t="s">
        <v>190</v>
      </c>
      <c r="B101" s="1" t="s">
        <v>73</v>
      </c>
      <c r="C101" s="8" t="s">
        <v>26</v>
      </c>
      <c r="D101" s="8">
        <v>31.5</v>
      </c>
      <c r="E101" s="10"/>
      <c r="F101" s="10"/>
      <c r="G101" s="10"/>
      <c r="H101" s="10"/>
      <c r="I101" s="10"/>
      <c r="J101" s="15">
        <f t="shared" si="5"/>
        <v>31.5</v>
      </c>
      <c r="K101" s="16"/>
    </row>
    <row r="102" spans="1:11" x14ac:dyDescent="0.3">
      <c r="A102" s="1" t="s">
        <v>190</v>
      </c>
      <c r="B102" s="1" t="s">
        <v>125</v>
      </c>
      <c r="C102" s="8" t="s">
        <v>126</v>
      </c>
      <c r="D102" s="8">
        <v>57.5</v>
      </c>
      <c r="E102" s="10">
        <v>73</v>
      </c>
      <c r="F102" s="10">
        <v>40.5</v>
      </c>
      <c r="G102" s="10"/>
      <c r="H102" s="10"/>
      <c r="I102" s="10"/>
      <c r="J102" s="15">
        <f t="shared" si="5"/>
        <v>171</v>
      </c>
      <c r="K102" s="16"/>
    </row>
    <row r="103" spans="1:11" x14ac:dyDescent="0.3">
      <c r="A103" s="1" t="s">
        <v>190</v>
      </c>
      <c r="B103" s="1" t="s">
        <v>58</v>
      </c>
      <c r="C103" s="8" t="s">
        <v>82</v>
      </c>
      <c r="D103" s="8">
        <v>11</v>
      </c>
      <c r="E103" s="10"/>
      <c r="F103" s="10"/>
      <c r="G103" s="10"/>
      <c r="H103" s="10"/>
      <c r="I103" s="10"/>
      <c r="J103" s="15">
        <f t="shared" si="5"/>
        <v>11</v>
      </c>
      <c r="K103" s="16"/>
    </row>
    <row r="104" spans="1:11" x14ac:dyDescent="0.3">
      <c r="A104" s="1" t="s">
        <v>190</v>
      </c>
      <c r="B104" s="1" t="s">
        <v>127</v>
      </c>
      <c r="C104" s="8" t="s">
        <v>128</v>
      </c>
      <c r="D104" s="8"/>
      <c r="E104" s="10"/>
      <c r="F104" s="10"/>
      <c r="G104" s="10"/>
      <c r="H104" s="10"/>
      <c r="I104" s="10"/>
      <c r="J104" s="15">
        <f t="shared" si="5"/>
        <v>0</v>
      </c>
      <c r="K104" s="16"/>
    </row>
    <row r="105" spans="1:11" x14ac:dyDescent="0.3">
      <c r="A105" s="1" t="s">
        <v>190</v>
      </c>
      <c r="B105" s="1" t="s">
        <v>129</v>
      </c>
      <c r="C105" s="8" t="s">
        <v>130</v>
      </c>
      <c r="D105" s="8"/>
      <c r="E105" s="10"/>
      <c r="F105" s="10"/>
      <c r="G105" s="10"/>
      <c r="H105" s="10"/>
      <c r="I105" s="10"/>
      <c r="J105" s="15">
        <f t="shared" si="5"/>
        <v>0</v>
      </c>
      <c r="K105" s="16"/>
    </row>
    <row r="106" spans="1:11" x14ac:dyDescent="0.3">
      <c r="A106" s="1" t="s">
        <v>190</v>
      </c>
      <c r="B106" s="1" t="s">
        <v>131</v>
      </c>
      <c r="C106" s="8" t="s">
        <v>132</v>
      </c>
      <c r="D106" s="8"/>
      <c r="E106" s="10"/>
      <c r="F106" s="10"/>
      <c r="G106" s="10"/>
      <c r="H106" s="10"/>
      <c r="I106" s="10"/>
      <c r="J106" s="15">
        <f t="shared" si="5"/>
        <v>0</v>
      </c>
      <c r="K106" s="16"/>
    </row>
    <row r="107" spans="1:11" x14ac:dyDescent="0.3">
      <c r="A107" s="1" t="s">
        <v>190</v>
      </c>
      <c r="B107" s="1" t="s">
        <v>133</v>
      </c>
      <c r="C107" s="8" t="s">
        <v>134</v>
      </c>
      <c r="D107" s="8">
        <v>14</v>
      </c>
      <c r="E107" s="10"/>
      <c r="F107" s="10"/>
      <c r="G107" s="10"/>
      <c r="H107" s="10"/>
      <c r="I107" s="10"/>
      <c r="J107" s="15">
        <f t="shared" si="5"/>
        <v>14</v>
      </c>
      <c r="K107" s="16"/>
    </row>
    <row r="108" spans="1:11" x14ac:dyDescent="0.3">
      <c r="A108" s="1" t="s">
        <v>190</v>
      </c>
      <c r="B108" s="1" t="s">
        <v>135</v>
      </c>
      <c r="C108" s="8" t="s">
        <v>136</v>
      </c>
      <c r="D108" s="8">
        <v>28</v>
      </c>
      <c r="E108" s="10"/>
      <c r="F108" s="10"/>
      <c r="G108" s="10"/>
      <c r="H108" s="10"/>
      <c r="I108" s="10"/>
      <c r="J108" s="15">
        <f t="shared" si="5"/>
        <v>28</v>
      </c>
      <c r="K108" s="16"/>
    </row>
    <row r="109" spans="1:11" x14ac:dyDescent="0.3">
      <c r="A109" s="1" t="s">
        <v>190</v>
      </c>
      <c r="B109" s="1" t="s">
        <v>137</v>
      </c>
      <c r="C109" s="8" t="s">
        <v>138</v>
      </c>
      <c r="D109" s="8">
        <v>28.5</v>
      </c>
      <c r="E109" s="10"/>
      <c r="F109" s="10"/>
      <c r="G109" s="10"/>
      <c r="H109" s="10"/>
      <c r="I109" s="10"/>
      <c r="J109" s="15">
        <f t="shared" si="5"/>
        <v>28.5</v>
      </c>
      <c r="K109" s="16"/>
    </row>
    <row r="110" spans="1:11" x14ac:dyDescent="0.3">
      <c r="A110" s="1" t="s">
        <v>190</v>
      </c>
      <c r="B110" s="1" t="s">
        <v>139</v>
      </c>
      <c r="C110" s="8" t="s">
        <v>140</v>
      </c>
      <c r="D110" s="8">
        <v>6</v>
      </c>
      <c r="E110" s="10"/>
      <c r="F110" s="10"/>
      <c r="G110" s="10"/>
      <c r="H110" s="10"/>
      <c r="I110" s="10"/>
      <c r="J110" s="15">
        <f t="shared" si="5"/>
        <v>6</v>
      </c>
      <c r="K110" s="16"/>
    </row>
    <row r="112" spans="1:11" x14ac:dyDescent="0.3">
      <c r="B112" s="1" t="s">
        <v>70</v>
      </c>
      <c r="J112" s="14">
        <f>SUM(J100:K110)</f>
        <v>297.5</v>
      </c>
      <c r="K112" s="14"/>
    </row>
    <row r="113" spans="1:11" x14ac:dyDescent="0.3">
      <c r="B113" t="s">
        <v>195</v>
      </c>
      <c r="J113" s="14">
        <f>J112/11</f>
        <v>27.045454545454547</v>
      </c>
      <c r="K113" s="14"/>
    </row>
    <row r="114" spans="1:11" x14ac:dyDescent="0.3">
      <c r="A114" s="1" t="s">
        <v>191</v>
      </c>
      <c r="B114" s="1" t="s">
        <v>141</v>
      </c>
      <c r="C114" s="8" t="s">
        <v>88</v>
      </c>
      <c r="D114" s="8"/>
      <c r="E114" s="10"/>
      <c r="F114" s="10"/>
      <c r="G114" s="10"/>
      <c r="H114" s="10"/>
      <c r="I114" s="10"/>
      <c r="J114" s="15">
        <f t="shared" ref="J114:J120" si="6">SUM(D114:I114)</f>
        <v>0</v>
      </c>
      <c r="K114" s="16"/>
    </row>
    <row r="115" spans="1:11" x14ac:dyDescent="0.3">
      <c r="A115" s="1" t="s">
        <v>191</v>
      </c>
      <c r="B115" s="1" t="s">
        <v>142</v>
      </c>
      <c r="C115" s="8" t="s">
        <v>143</v>
      </c>
      <c r="D115" s="8"/>
      <c r="E115" s="10"/>
      <c r="F115" s="10"/>
      <c r="G115" s="10"/>
      <c r="H115" s="10"/>
      <c r="I115" s="10"/>
      <c r="J115" s="15">
        <f t="shared" si="6"/>
        <v>0</v>
      </c>
      <c r="K115" s="16"/>
    </row>
    <row r="116" spans="1:11" x14ac:dyDescent="0.3">
      <c r="A116" s="1" t="s">
        <v>191</v>
      </c>
      <c r="B116" s="1" t="s">
        <v>144</v>
      </c>
      <c r="C116" s="8" t="s">
        <v>145</v>
      </c>
      <c r="D116" s="8"/>
      <c r="E116" s="10"/>
      <c r="F116" s="10"/>
      <c r="G116" s="10"/>
      <c r="H116" s="10"/>
      <c r="I116" s="10"/>
      <c r="J116" s="15">
        <f t="shared" si="6"/>
        <v>0</v>
      </c>
      <c r="K116" s="16"/>
    </row>
    <row r="117" spans="1:11" x14ac:dyDescent="0.3">
      <c r="A117" s="1" t="s">
        <v>191</v>
      </c>
      <c r="B117" s="1" t="s">
        <v>146</v>
      </c>
      <c r="C117" s="8" t="s">
        <v>147</v>
      </c>
      <c r="D117" s="8"/>
      <c r="E117" s="10"/>
      <c r="F117" s="10"/>
      <c r="G117" s="10"/>
      <c r="H117" s="10"/>
      <c r="I117" s="10"/>
      <c r="J117" s="15">
        <f t="shared" si="6"/>
        <v>0</v>
      </c>
      <c r="K117" s="16"/>
    </row>
    <row r="118" spans="1:11" x14ac:dyDescent="0.3">
      <c r="A118" s="1" t="s">
        <v>191</v>
      </c>
      <c r="B118" s="1" t="s">
        <v>148</v>
      </c>
      <c r="C118" s="8" t="s">
        <v>132</v>
      </c>
      <c r="D118" s="8">
        <v>87.5</v>
      </c>
      <c r="E118" s="10">
        <v>118.5</v>
      </c>
      <c r="F118" s="10">
        <v>55.5</v>
      </c>
      <c r="G118" s="10"/>
      <c r="H118" s="10"/>
      <c r="I118" s="10"/>
      <c r="J118" s="15">
        <f t="shared" si="6"/>
        <v>261.5</v>
      </c>
      <c r="K118" s="16"/>
    </row>
    <row r="119" spans="1:11" x14ac:dyDescent="0.3">
      <c r="A119" s="1" t="s">
        <v>191</v>
      </c>
      <c r="B119" s="1" t="s">
        <v>149</v>
      </c>
      <c r="C119" s="8" t="s">
        <v>68</v>
      </c>
      <c r="D119" s="8"/>
      <c r="E119" s="10"/>
      <c r="F119" s="10"/>
      <c r="G119" s="10"/>
      <c r="H119" s="10"/>
      <c r="I119" s="10"/>
      <c r="J119" s="15">
        <f t="shared" si="6"/>
        <v>0</v>
      </c>
      <c r="K119" s="16"/>
    </row>
    <row r="120" spans="1:11" x14ac:dyDescent="0.3">
      <c r="A120" s="1" t="s">
        <v>191</v>
      </c>
      <c r="B120" s="1" t="s">
        <v>150</v>
      </c>
      <c r="C120" s="8" t="s">
        <v>151</v>
      </c>
      <c r="D120" s="8">
        <v>77</v>
      </c>
      <c r="E120" s="10"/>
      <c r="F120" s="10"/>
      <c r="G120" s="10"/>
      <c r="H120" s="10"/>
      <c r="I120" s="10"/>
      <c r="J120" s="15">
        <f t="shared" si="6"/>
        <v>77</v>
      </c>
      <c r="K120" s="16"/>
    </row>
    <row r="122" spans="1:11" x14ac:dyDescent="0.3">
      <c r="B122" s="1" t="s">
        <v>70</v>
      </c>
      <c r="J122" s="14">
        <f>SUM(J114:K120)</f>
        <v>338.5</v>
      </c>
      <c r="K122" s="14"/>
    </row>
    <row r="123" spans="1:11" x14ac:dyDescent="0.3">
      <c r="B123" t="s">
        <v>195</v>
      </c>
      <c r="J123" s="14">
        <f>J122/7</f>
        <v>48.357142857142854</v>
      </c>
      <c r="K123" s="14"/>
    </row>
    <row r="124" spans="1:11" x14ac:dyDescent="0.3">
      <c r="A124" s="1" t="s">
        <v>192</v>
      </c>
      <c r="B124" s="1" t="s">
        <v>46</v>
      </c>
      <c r="C124" s="8" t="s">
        <v>143</v>
      </c>
      <c r="D124" s="8"/>
      <c r="E124" s="10"/>
      <c r="F124" s="10"/>
      <c r="G124" s="10"/>
      <c r="H124" s="10"/>
      <c r="I124" s="10"/>
      <c r="J124" s="15">
        <f t="shared" ref="J124:J129" si="7">SUM(D124:I124)</f>
        <v>0</v>
      </c>
      <c r="K124" s="16"/>
    </row>
    <row r="125" spans="1:11" x14ac:dyDescent="0.3">
      <c r="A125" s="1" t="s">
        <v>192</v>
      </c>
      <c r="B125" s="1" t="s">
        <v>27</v>
      </c>
      <c r="C125" s="8" t="s">
        <v>82</v>
      </c>
      <c r="D125" s="8"/>
      <c r="E125" s="10"/>
      <c r="F125" s="10"/>
      <c r="G125" s="10"/>
      <c r="H125" s="10"/>
      <c r="I125" s="10"/>
      <c r="J125" s="15">
        <f t="shared" si="7"/>
        <v>0</v>
      </c>
      <c r="K125" s="16"/>
    </row>
    <row r="126" spans="1:11" x14ac:dyDescent="0.3">
      <c r="A126" s="1" t="s">
        <v>192</v>
      </c>
      <c r="B126" s="1" t="s">
        <v>152</v>
      </c>
      <c r="C126" s="8" t="s">
        <v>153</v>
      </c>
      <c r="D126" s="8">
        <v>11</v>
      </c>
      <c r="E126" s="10"/>
      <c r="F126" s="10"/>
      <c r="G126" s="10"/>
      <c r="H126" s="10"/>
      <c r="I126" s="10"/>
      <c r="J126" s="15">
        <f t="shared" si="7"/>
        <v>11</v>
      </c>
      <c r="K126" s="16"/>
    </row>
    <row r="127" spans="1:11" x14ac:dyDescent="0.3">
      <c r="A127" s="1" t="s">
        <v>192</v>
      </c>
      <c r="B127" s="1" t="s">
        <v>152</v>
      </c>
      <c r="C127" s="8" t="s">
        <v>94</v>
      </c>
      <c r="D127" s="8">
        <v>11</v>
      </c>
      <c r="E127" s="10"/>
      <c r="F127" s="10"/>
      <c r="G127" s="10"/>
      <c r="H127" s="10"/>
      <c r="I127" s="10"/>
      <c r="J127" s="15">
        <f t="shared" si="7"/>
        <v>11</v>
      </c>
      <c r="K127" s="16"/>
    </row>
    <row r="128" spans="1:11" x14ac:dyDescent="0.3">
      <c r="A128" s="1" t="s">
        <v>192</v>
      </c>
      <c r="B128" s="1" t="s">
        <v>154</v>
      </c>
      <c r="C128" s="8" t="s">
        <v>155</v>
      </c>
      <c r="D128" s="8">
        <v>40.5</v>
      </c>
      <c r="E128" s="10"/>
      <c r="F128" s="10"/>
      <c r="G128" s="10"/>
      <c r="H128" s="10"/>
      <c r="I128" s="10"/>
      <c r="J128" s="15">
        <f t="shared" si="7"/>
        <v>40.5</v>
      </c>
      <c r="K128" s="16"/>
    </row>
    <row r="129" spans="1:11" x14ac:dyDescent="0.3">
      <c r="A129" s="1" t="s">
        <v>192</v>
      </c>
      <c r="B129" s="1" t="s">
        <v>156</v>
      </c>
      <c r="C129" s="8" t="s">
        <v>157</v>
      </c>
      <c r="D129" s="8">
        <v>10</v>
      </c>
      <c r="E129" s="10"/>
      <c r="F129" s="10"/>
      <c r="G129" s="10"/>
      <c r="H129" s="10"/>
      <c r="I129" s="10"/>
      <c r="J129" s="15">
        <f t="shared" si="7"/>
        <v>10</v>
      </c>
      <c r="K129" s="16"/>
    </row>
    <row r="131" spans="1:11" x14ac:dyDescent="0.3">
      <c r="B131" s="1" t="s">
        <v>70</v>
      </c>
      <c r="J131" s="14">
        <f>SUM(J124:K129)</f>
        <v>72.5</v>
      </c>
      <c r="K131" s="14"/>
    </row>
    <row r="132" spans="1:11" x14ac:dyDescent="0.3">
      <c r="B132" t="s">
        <v>195</v>
      </c>
      <c r="J132" s="14">
        <f>J131/6</f>
        <v>12.083333333333334</v>
      </c>
      <c r="K132" s="14"/>
    </row>
    <row r="133" spans="1:11" x14ac:dyDescent="0.3">
      <c r="A133" s="1" t="s">
        <v>193</v>
      </c>
      <c r="B133" s="1" t="s">
        <v>158</v>
      </c>
      <c r="C133" s="8" t="s">
        <v>159</v>
      </c>
      <c r="D133" s="8"/>
      <c r="E133" s="10"/>
      <c r="F133" s="10"/>
      <c r="G133" s="10"/>
      <c r="H133" s="10"/>
      <c r="I133" s="10"/>
      <c r="J133" s="15">
        <f t="shared" ref="J133:J144" si="8">SUM(D133:I133)</f>
        <v>0</v>
      </c>
      <c r="K133" s="16"/>
    </row>
    <row r="134" spans="1:11" x14ac:dyDescent="0.3">
      <c r="A134" s="1" t="s">
        <v>193</v>
      </c>
      <c r="B134" s="1" t="s">
        <v>111</v>
      </c>
      <c r="C134" s="8" t="s">
        <v>53</v>
      </c>
      <c r="D134" s="8">
        <v>57.5</v>
      </c>
      <c r="E134" s="10">
        <v>73</v>
      </c>
      <c r="F134" s="10">
        <v>40.5</v>
      </c>
      <c r="G134" s="10"/>
      <c r="H134" s="10"/>
      <c r="I134" s="10"/>
      <c r="J134" s="15">
        <f t="shared" si="8"/>
        <v>171</v>
      </c>
      <c r="K134" s="16"/>
    </row>
    <row r="135" spans="1:11" x14ac:dyDescent="0.3">
      <c r="A135" s="1" t="s">
        <v>193</v>
      </c>
      <c r="B135" s="1" t="s">
        <v>160</v>
      </c>
      <c r="C135" s="8" t="s">
        <v>161</v>
      </c>
      <c r="D135" s="8"/>
      <c r="E135" s="10"/>
      <c r="F135" s="10"/>
      <c r="G135" s="10"/>
      <c r="H135" s="10"/>
      <c r="I135" s="10"/>
      <c r="J135" s="15">
        <f t="shared" si="8"/>
        <v>0</v>
      </c>
      <c r="K135" s="16"/>
    </row>
    <row r="136" spans="1:11" x14ac:dyDescent="0.3">
      <c r="A136" s="1" t="s">
        <v>193</v>
      </c>
      <c r="B136" s="1" t="s">
        <v>162</v>
      </c>
      <c r="C136" s="8" t="s">
        <v>161</v>
      </c>
      <c r="D136" s="8"/>
      <c r="E136" s="10"/>
      <c r="F136" s="10"/>
      <c r="G136" s="10"/>
      <c r="H136" s="10"/>
      <c r="I136" s="10"/>
      <c r="J136" s="15">
        <f t="shared" si="8"/>
        <v>0</v>
      </c>
      <c r="K136" s="16"/>
    </row>
    <row r="137" spans="1:11" x14ac:dyDescent="0.3">
      <c r="A137" s="1" t="s">
        <v>193</v>
      </c>
      <c r="B137" s="1" t="s">
        <v>163</v>
      </c>
      <c r="C137" s="8" t="s">
        <v>108</v>
      </c>
      <c r="D137" s="8"/>
      <c r="E137" s="10"/>
      <c r="F137" s="10"/>
      <c r="G137" s="10"/>
      <c r="H137" s="10"/>
      <c r="I137" s="10"/>
      <c r="J137" s="15">
        <f t="shared" si="8"/>
        <v>0</v>
      </c>
      <c r="K137" s="16"/>
    </row>
    <row r="138" spans="1:11" x14ac:dyDescent="0.3">
      <c r="A138" s="1" t="s">
        <v>193</v>
      </c>
      <c r="B138" s="1" t="s">
        <v>164</v>
      </c>
      <c r="C138" s="8" t="s">
        <v>82</v>
      </c>
      <c r="D138" s="8"/>
      <c r="E138" s="10"/>
      <c r="F138" s="10"/>
      <c r="G138" s="10"/>
      <c r="H138" s="10"/>
      <c r="I138" s="10"/>
      <c r="J138" s="15">
        <f t="shared" si="8"/>
        <v>0</v>
      </c>
      <c r="K138" s="16"/>
    </row>
    <row r="139" spans="1:11" x14ac:dyDescent="0.3">
      <c r="A139" s="1" t="s">
        <v>193</v>
      </c>
      <c r="B139" s="1" t="s">
        <v>165</v>
      </c>
      <c r="C139" s="8" t="s">
        <v>104</v>
      </c>
      <c r="D139" s="8"/>
      <c r="E139" s="10"/>
      <c r="F139" s="10"/>
      <c r="G139" s="10"/>
      <c r="H139" s="10"/>
      <c r="I139" s="10"/>
      <c r="J139" s="15">
        <f t="shared" si="8"/>
        <v>0</v>
      </c>
      <c r="K139" s="16"/>
    </row>
    <row r="140" spans="1:11" x14ac:dyDescent="0.3">
      <c r="A140" s="1" t="s">
        <v>193</v>
      </c>
      <c r="B140" s="1" t="s">
        <v>148</v>
      </c>
      <c r="C140" s="8" t="s">
        <v>13</v>
      </c>
      <c r="D140" s="8">
        <v>87.5</v>
      </c>
      <c r="E140" s="10">
        <v>118.5</v>
      </c>
      <c r="F140" s="10">
        <v>55.5</v>
      </c>
      <c r="G140" s="10"/>
      <c r="H140" s="10"/>
      <c r="I140" s="10"/>
      <c r="J140" s="15">
        <f t="shared" si="8"/>
        <v>261.5</v>
      </c>
      <c r="K140" s="16"/>
    </row>
    <row r="141" spans="1:11" x14ac:dyDescent="0.3">
      <c r="A141" s="1" t="s">
        <v>193</v>
      </c>
      <c r="B141" s="1" t="s">
        <v>133</v>
      </c>
      <c r="C141" s="8" t="s">
        <v>166</v>
      </c>
      <c r="D141" s="8"/>
      <c r="E141" s="10"/>
      <c r="F141" s="10"/>
      <c r="G141" s="10"/>
      <c r="H141" s="10"/>
      <c r="I141" s="10"/>
      <c r="J141" s="15">
        <f t="shared" si="8"/>
        <v>0</v>
      </c>
      <c r="K141" s="16"/>
    </row>
    <row r="142" spans="1:11" x14ac:dyDescent="0.3">
      <c r="A142" s="1" t="s">
        <v>193</v>
      </c>
      <c r="B142" s="1" t="s">
        <v>167</v>
      </c>
      <c r="C142" s="8" t="s">
        <v>168</v>
      </c>
      <c r="D142" s="8">
        <v>8</v>
      </c>
      <c r="E142" s="10"/>
      <c r="F142" s="10"/>
      <c r="G142" s="10"/>
      <c r="H142" s="10"/>
      <c r="I142" s="10"/>
      <c r="J142" s="15">
        <f t="shared" si="8"/>
        <v>8</v>
      </c>
      <c r="K142" s="16"/>
    </row>
    <row r="143" spans="1:11" x14ac:dyDescent="0.3">
      <c r="A143" s="1" t="s">
        <v>193</v>
      </c>
      <c r="B143" s="1" t="s">
        <v>156</v>
      </c>
      <c r="C143" s="8" t="s">
        <v>169</v>
      </c>
      <c r="D143" s="8"/>
      <c r="E143" s="10"/>
      <c r="F143" s="10"/>
      <c r="G143" s="10"/>
      <c r="H143" s="10"/>
      <c r="I143" s="10"/>
      <c r="J143" s="15">
        <f t="shared" si="8"/>
        <v>0</v>
      </c>
      <c r="K143" s="16"/>
    </row>
    <row r="144" spans="1:11" x14ac:dyDescent="0.3">
      <c r="A144" s="1" t="s">
        <v>193</v>
      </c>
      <c r="B144" s="1" t="s">
        <v>170</v>
      </c>
      <c r="C144" s="8" t="s">
        <v>88</v>
      </c>
      <c r="D144" s="8"/>
      <c r="E144" s="10"/>
      <c r="F144" s="10"/>
      <c r="G144" s="10"/>
      <c r="H144" s="10"/>
      <c r="I144" s="10"/>
      <c r="J144" s="15">
        <f t="shared" si="8"/>
        <v>0</v>
      </c>
      <c r="K144" s="16"/>
    </row>
    <row r="146" spans="1:11" x14ac:dyDescent="0.3">
      <c r="B146" s="1" t="s">
        <v>70</v>
      </c>
      <c r="J146" s="14">
        <f>SUM(J133:K144)</f>
        <v>440.5</v>
      </c>
      <c r="K146" s="14"/>
    </row>
    <row r="147" spans="1:11" x14ac:dyDescent="0.3">
      <c r="B147" s="4" t="s">
        <v>195</v>
      </c>
      <c r="J147" s="14">
        <f>J146/12</f>
        <v>36.708333333333336</v>
      </c>
      <c r="K147" s="14"/>
    </row>
    <row r="148" spans="1:11" x14ac:dyDescent="0.3">
      <c r="B148" s="4"/>
      <c r="J148" s="11"/>
      <c r="K148" s="11"/>
    </row>
    <row r="150" spans="1:11" x14ac:dyDescent="0.3">
      <c r="A150" s="1" t="s">
        <v>194</v>
      </c>
      <c r="B150" s="1" t="s">
        <v>171</v>
      </c>
      <c r="C150" s="8" t="s">
        <v>45</v>
      </c>
      <c r="D150" s="8">
        <v>19</v>
      </c>
      <c r="E150" s="10"/>
      <c r="F150" s="10"/>
      <c r="G150" s="10"/>
      <c r="H150" s="10"/>
      <c r="I150" s="10"/>
      <c r="J150" s="15">
        <f t="shared" ref="J150:J157" si="9">SUM(D150:I150)</f>
        <v>19</v>
      </c>
      <c r="K150" s="16"/>
    </row>
    <row r="151" spans="1:11" x14ac:dyDescent="0.3">
      <c r="A151" s="1" t="s">
        <v>194</v>
      </c>
      <c r="B151" s="1" t="s">
        <v>172</v>
      </c>
      <c r="C151" s="8" t="s">
        <v>173</v>
      </c>
      <c r="D151" s="8"/>
      <c r="E151" s="10"/>
      <c r="F151" s="10"/>
      <c r="G151" s="10"/>
      <c r="H151" s="10"/>
      <c r="I151" s="10"/>
      <c r="J151" s="15">
        <f t="shared" si="9"/>
        <v>0</v>
      </c>
      <c r="K151" s="16"/>
    </row>
    <row r="152" spans="1:11" x14ac:dyDescent="0.3">
      <c r="A152" s="1" t="s">
        <v>194</v>
      </c>
      <c r="B152" s="1" t="s">
        <v>174</v>
      </c>
      <c r="C152" s="8" t="s">
        <v>9</v>
      </c>
      <c r="D152" s="8"/>
      <c r="E152" s="10"/>
      <c r="F152" s="10"/>
      <c r="G152" s="10"/>
      <c r="H152" s="10"/>
      <c r="I152" s="10"/>
      <c r="J152" s="15">
        <f t="shared" si="9"/>
        <v>0</v>
      </c>
      <c r="K152" s="16"/>
    </row>
    <row r="153" spans="1:11" x14ac:dyDescent="0.3">
      <c r="A153" s="1" t="s">
        <v>194</v>
      </c>
      <c r="B153" s="1" t="s">
        <v>135</v>
      </c>
      <c r="C153" s="8" t="s">
        <v>74</v>
      </c>
      <c r="D153" s="8"/>
      <c r="E153" s="10"/>
      <c r="F153" s="10"/>
      <c r="G153" s="10"/>
      <c r="H153" s="10"/>
      <c r="I153" s="10"/>
      <c r="J153" s="15">
        <f t="shared" si="9"/>
        <v>0</v>
      </c>
      <c r="K153" s="16"/>
    </row>
    <row r="154" spans="1:11" x14ac:dyDescent="0.3">
      <c r="A154" s="1" t="s">
        <v>194</v>
      </c>
      <c r="B154" s="1" t="s">
        <v>175</v>
      </c>
      <c r="C154" s="8" t="s">
        <v>176</v>
      </c>
      <c r="D154" s="8"/>
      <c r="E154" s="10"/>
      <c r="F154" s="10"/>
      <c r="G154" s="10"/>
      <c r="H154" s="10"/>
      <c r="I154" s="10"/>
      <c r="J154" s="15">
        <f t="shared" si="9"/>
        <v>0</v>
      </c>
      <c r="K154" s="16"/>
    </row>
    <row r="155" spans="1:11" x14ac:dyDescent="0.3">
      <c r="A155" s="1" t="s">
        <v>194</v>
      </c>
      <c r="B155" s="1" t="s">
        <v>177</v>
      </c>
      <c r="C155" s="8" t="s">
        <v>143</v>
      </c>
      <c r="D155" s="8">
        <v>18</v>
      </c>
      <c r="E155" s="10"/>
      <c r="F155" s="10"/>
      <c r="G155" s="10"/>
      <c r="H155" s="10"/>
      <c r="I155" s="10"/>
      <c r="J155" s="15">
        <f t="shared" si="9"/>
        <v>18</v>
      </c>
      <c r="K155" s="16"/>
    </row>
    <row r="156" spans="1:11" x14ac:dyDescent="0.3">
      <c r="A156" s="1" t="s">
        <v>194</v>
      </c>
      <c r="B156" s="1" t="s">
        <v>178</v>
      </c>
      <c r="C156" s="8" t="s">
        <v>179</v>
      </c>
      <c r="D156" s="8"/>
      <c r="E156" s="10"/>
      <c r="F156" s="10"/>
      <c r="G156" s="10"/>
      <c r="H156" s="10"/>
      <c r="I156" s="10"/>
      <c r="J156" s="15">
        <f t="shared" si="9"/>
        <v>0</v>
      </c>
      <c r="K156" s="16"/>
    </row>
    <row r="157" spans="1:11" x14ac:dyDescent="0.3">
      <c r="A157" s="1" t="s">
        <v>194</v>
      </c>
      <c r="B157" s="1" t="s">
        <v>139</v>
      </c>
      <c r="C157" s="8" t="s">
        <v>180</v>
      </c>
      <c r="D157" s="8">
        <v>8</v>
      </c>
      <c r="E157" s="10"/>
      <c r="F157" s="10"/>
      <c r="G157" s="10"/>
      <c r="H157" s="10"/>
      <c r="I157" s="10"/>
      <c r="J157" s="15">
        <f t="shared" si="9"/>
        <v>8</v>
      </c>
      <c r="K157" s="16"/>
    </row>
    <row r="159" spans="1:11" x14ac:dyDescent="0.3">
      <c r="B159" s="1" t="s">
        <v>70</v>
      </c>
      <c r="J159" s="14">
        <f>SUM(J150:K157)</f>
        <v>45</v>
      </c>
      <c r="K159" s="14"/>
    </row>
    <row r="160" spans="1:11" x14ac:dyDescent="0.3">
      <c r="B160" t="s">
        <v>195</v>
      </c>
      <c r="J160" s="14">
        <f>J159/8</f>
        <v>5.625</v>
      </c>
      <c r="K160" s="14"/>
    </row>
    <row r="162" spans="1:9" x14ac:dyDescent="0.3">
      <c r="A162" s="1"/>
      <c r="B162" s="3" t="s">
        <v>43</v>
      </c>
      <c r="C162" s="8">
        <v>40.799999999999997</v>
      </c>
      <c r="D162" s="8" t="s">
        <v>123</v>
      </c>
    </row>
    <row r="163" spans="1:9" x14ac:dyDescent="0.3">
      <c r="A163" s="3"/>
      <c r="B163" s="2" t="s">
        <v>181</v>
      </c>
      <c r="C163" s="12">
        <f>J45</f>
        <v>14.392857142857142</v>
      </c>
      <c r="D163" s="12" t="s">
        <v>193</v>
      </c>
    </row>
    <row r="164" spans="1:9" x14ac:dyDescent="0.3">
      <c r="A164" s="3"/>
      <c r="B164" s="2" t="s">
        <v>182</v>
      </c>
      <c r="C164" s="12">
        <f>J65</f>
        <v>20.034615384615385</v>
      </c>
      <c r="D164" s="12" t="s">
        <v>192</v>
      </c>
    </row>
    <row r="165" spans="1:9" x14ac:dyDescent="0.3">
      <c r="A165" s="3"/>
      <c r="B165" s="2" t="s">
        <v>183</v>
      </c>
      <c r="C165" s="12">
        <f>J80</f>
        <v>64.083333333333329</v>
      </c>
      <c r="D165" s="12" t="s">
        <v>69</v>
      </c>
    </row>
    <row r="166" spans="1:9" x14ac:dyDescent="0.3">
      <c r="A166" s="3"/>
      <c r="B166" s="2" t="s">
        <v>184</v>
      </c>
      <c r="C166" s="12">
        <f>J99</f>
        <v>40.934375000000003</v>
      </c>
      <c r="D166" s="12" t="s">
        <v>107</v>
      </c>
    </row>
    <row r="167" spans="1:9" x14ac:dyDescent="0.3">
      <c r="A167" s="3"/>
      <c r="B167" s="2" t="s">
        <v>185</v>
      </c>
      <c r="C167" s="12">
        <f>J113</f>
        <v>27.045454545454547</v>
      </c>
      <c r="D167" s="12" t="s">
        <v>191</v>
      </c>
    </row>
    <row r="168" spans="1:9" x14ac:dyDescent="0.3">
      <c r="A168" s="3"/>
      <c r="B168" s="2" t="s">
        <v>186</v>
      </c>
      <c r="C168" s="12">
        <f>J123</f>
        <v>48.357142857142854</v>
      </c>
      <c r="D168" s="12" t="s">
        <v>91</v>
      </c>
    </row>
    <row r="169" spans="1:9" x14ac:dyDescent="0.3">
      <c r="A169" s="3"/>
      <c r="B169" s="2" t="s">
        <v>187</v>
      </c>
      <c r="C169" s="12">
        <f>J132</f>
        <v>12.083333333333334</v>
      </c>
      <c r="D169" s="12" t="s">
        <v>194</v>
      </c>
    </row>
    <row r="170" spans="1:9" x14ac:dyDescent="0.3">
      <c r="A170" s="3"/>
      <c r="B170" s="2" t="s">
        <v>188</v>
      </c>
      <c r="C170" s="12">
        <f>J147</f>
        <v>36.708333333333336</v>
      </c>
      <c r="D170" s="12" t="s">
        <v>190</v>
      </c>
    </row>
    <row r="171" spans="1:9" x14ac:dyDescent="0.3">
      <c r="A171" s="3"/>
      <c r="B171" s="2" t="s">
        <v>189</v>
      </c>
      <c r="C171" s="12">
        <f>J160</f>
        <v>5.625</v>
      </c>
      <c r="D171" s="12" t="s">
        <v>197</v>
      </c>
    </row>
    <row r="174" spans="1:9" x14ac:dyDescent="0.3">
      <c r="B174" s="6" t="s">
        <v>196</v>
      </c>
      <c r="C174" s="8">
        <f>J159+J146+J131+J122+J112+J98+J79+J64+J44</f>
        <v>3079.8999999999996</v>
      </c>
      <c r="F174" s="14" t="s">
        <v>195</v>
      </c>
      <c r="G174" s="14"/>
      <c r="H174" s="14"/>
      <c r="I174" s="13">
        <f>C174/99</f>
        <v>31.110101010101005</v>
      </c>
    </row>
    <row r="175" spans="1:9" x14ac:dyDescent="0.3">
      <c r="B175" s="6" t="s">
        <v>43</v>
      </c>
      <c r="C175" s="8">
        <f>J27</f>
        <v>939.06</v>
      </c>
    </row>
    <row r="176" spans="1:9" x14ac:dyDescent="0.3">
      <c r="B176" s="6" t="s">
        <v>196</v>
      </c>
      <c r="C176" s="8">
        <f>SUM(C174:C175)</f>
        <v>4018.9599999999996</v>
      </c>
    </row>
  </sheetData>
  <mergeCells count="144">
    <mergeCell ref="J155:K155"/>
    <mergeCell ref="J156:K156"/>
    <mergeCell ref="J157:K157"/>
    <mergeCell ref="J159:K159"/>
    <mergeCell ref="J150:K150"/>
    <mergeCell ref="J151:K151"/>
    <mergeCell ref="J152:K152"/>
    <mergeCell ref="J153:K153"/>
    <mergeCell ref="J154:K154"/>
    <mergeCell ref="J141:K141"/>
    <mergeCell ref="J142:K142"/>
    <mergeCell ref="J143:K143"/>
    <mergeCell ref="J144:K144"/>
    <mergeCell ref="J146:K146"/>
    <mergeCell ref="J136:K136"/>
    <mergeCell ref="J137:K137"/>
    <mergeCell ref="J138:K138"/>
    <mergeCell ref="J139:K139"/>
    <mergeCell ref="J140:K140"/>
    <mergeCell ref="J114:K114"/>
    <mergeCell ref="J115:K115"/>
    <mergeCell ref="J116:K116"/>
    <mergeCell ref="J129:K129"/>
    <mergeCell ref="J131:K131"/>
    <mergeCell ref="J133:K133"/>
    <mergeCell ref="J134:K134"/>
    <mergeCell ref="J135:K135"/>
    <mergeCell ref="J124:K124"/>
    <mergeCell ref="J125:K125"/>
    <mergeCell ref="J126:K126"/>
    <mergeCell ref="J127:K127"/>
    <mergeCell ref="J128:K128"/>
    <mergeCell ref="J13:K13"/>
    <mergeCell ref="A1:H1"/>
    <mergeCell ref="J3:K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2:K2"/>
    <mergeCell ref="J25:K25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39:K39"/>
    <mergeCell ref="J27:K27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57:K57"/>
    <mergeCell ref="J40:K40"/>
    <mergeCell ref="J41:K41"/>
    <mergeCell ref="J42:K42"/>
    <mergeCell ref="J44:K44"/>
    <mergeCell ref="J50:K50"/>
    <mergeCell ref="J51:K51"/>
    <mergeCell ref="J52:K52"/>
    <mergeCell ref="J53:K53"/>
    <mergeCell ref="J54:K54"/>
    <mergeCell ref="J55:K55"/>
    <mergeCell ref="J56:K56"/>
    <mergeCell ref="J45:K45"/>
    <mergeCell ref="J71:K71"/>
    <mergeCell ref="J58:K58"/>
    <mergeCell ref="J59:K59"/>
    <mergeCell ref="J60:K60"/>
    <mergeCell ref="J61:K61"/>
    <mergeCell ref="J62:K62"/>
    <mergeCell ref="J64:K64"/>
    <mergeCell ref="J66:K66"/>
    <mergeCell ref="J67:K67"/>
    <mergeCell ref="J68:K68"/>
    <mergeCell ref="J69:K69"/>
    <mergeCell ref="J70:K70"/>
    <mergeCell ref="J65:K65"/>
    <mergeCell ref="J85:K85"/>
    <mergeCell ref="J72:K72"/>
    <mergeCell ref="J73:K73"/>
    <mergeCell ref="J74:K74"/>
    <mergeCell ref="J75:K75"/>
    <mergeCell ref="J76:K76"/>
    <mergeCell ref="J77:K77"/>
    <mergeCell ref="J79:K79"/>
    <mergeCell ref="J81:K81"/>
    <mergeCell ref="J82:K82"/>
    <mergeCell ref="J83:K83"/>
    <mergeCell ref="J84:K84"/>
    <mergeCell ref="J80:K80"/>
    <mergeCell ref="J98:K98"/>
    <mergeCell ref="J86:K86"/>
    <mergeCell ref="J87:K87"/>
    <mergeCell ref="J88:K88"/>
    <mergeCell ref="J89:K89"/>
    <mergeCell ref="J90:K90"/>
    <mergeCell ref="J91:K91"/>
    <mergeCell ref="J92:K92"/>
    <mergeCell ref="J93:K93"/>
    <mergeCell ref="J94:K94"/>
    <mergeCell ref="J95:K95"/>
    <mergeCell ref="J96:K96"/>
    <mergeCell ref="F174:H174"/>
    <mergeCell ref="J99:K99"/>
    <mergeCell ref="J113:K113"/>
    <mergeCell ref="J123:K123"/>
    <mergeCell ref="J132:K132"/>
    <mergeCell ref="J147:K147"/>
    <mergeCell ref="J160:K160"/>
    <mergeCell ref="J105:K105"/>
    <mergeCell ref="J106:K106"/>
    <mergeCell ref="J107:K107"/>
    <mergeCell ref="J108:K108"/>
    <mergeCell ref="J109:K109"/>
    <mergeCell ref="J100:K100"/>
    <mergeCell ref="J101:K101"/>
    <mergeCell ref="J102:K102"/>
    <mergeCell ref="J103:K103"/>
    <mergeCell ref="J104:K104"/>
    <mergeCell ref="J117:K117"/>
    <mergeCell ref="J118:K118"/>
    <mergeCell ref="J119:K119"/>
    <mergeCell ref="J120:K120"/>
    <mergeCell ref="J122:K122"/>
    <mergeCell ref="J110:K110"/>
    <mergeCell ref="J112:K11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9"/>
    </sheetView>
  </sheetViews>
  <sheetFormatPr defaultRowHeight="14.4" x14ac:dyDescent="0.3"/>
  <cols>
    <col min="1" max="1" width="8.88671875" customWidth="1"/>
  </cols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sběr2023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Petr Teplý</dc:creator>
  <cp:lastModifiedBy>Mgr. Petr Teplý</cp:lastModifiedBy>
  <cp:lastPrinted>2023-06-02T08:57:37Z</cp:lastPrinted>
  <dcterms:created xsi:type="dcterms:W3CDTF">2023-05-04T09:36:42Z</dcterms:created>
  <dcterms:modified xsi:type="dcterms:W3CDTF">2023-06-15T07:36:52Z</dcterms:modified>
</cp:coreProperties>
</file>